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Shared drives\DSS Opioid Settlement\Community Grants\SFY27 RFPs\"/>
    </mc:Choice>
  </mc:AlternateContent>
  <xr:revisionPtr revIDLastSave="0" documentId="13_ncr:1_{86A12B15-39BD-4940-87FD-B4BCF8505422}" xr6:coauthVersionLast="47" xr6:coauthVersionMax="47" xr10:uidLastSave="{00000000-0000-0000-0000-000000000000}"/>
  <bookViews>
    <workbookView xWindow="-103" yWindow="-103" windowWidth="33120" windowHeight="18000" tabRatio="858" xr2:uid="{579CB303-413E-4ED0-9A05-5AAE99CB2290}"/>
  </bookViews>
  <sheets>
    <sheet name="3.1.6 Key Personnel" sheetId="27" r:id="rId1"/>
    <sheet name="7.0 Proposed Budget" sheetId="4" r:id="rId2"/>
    <sheet name="7.2 Quarterly Cash Needs" sheetId="28" r:id="rId3"/>
    <sheet name="USD-CPCM" sheetId="25" state="hidden" r:id="rId4"/>
    <sheet name="Washed Clean" sheetId="3" state="hidden" r:id="rId5"/>
    <sheet name="Wellsprings" sheetId="22" state="hidden"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8" l="1"/>
  <c r="F11" i="28"/>
  <c r="E11" i="28"/>
  <c r="D11" i="28"/>
  <c r="C11" i="28"/>
  <c r="B10" i="28"/>
  <c r="B9" i="28"/>
  <c r="B6" i="28"/>
  <c r="H25" i="27"/>
  <c r="E25" i="27"/>
  <c r="A7" i="27" s="1"/>
  <c r="A9" i="27"/>
  <c r="J24" i="27"/>
  <c r="L24" i="27" s="1"/>
  <c r="J23" i="27"/>
  <c r="L23" i="27" s="1"/>
  <c r="J22" i="27"/>
  <c r="L22" i="27" s="1"/>
  <c r="J21" i="27"/>
  <c r="L21" i="27" s="1"/>
  <c r="J20" i="27"/>
  <c r="L20" i="27" s="1"/>
  <c r="J19" i="27"/>
  <c r="L19" i="27" s="1"/>
  <c r="J18" i="27"/>
  <c r="L18" i="27" s="1"/>
  <c r="J17" i="27"/>
  <c r="L17" i="27" s="1"/>
  <c r="J16" i="27"/>
  <c r="L16" i="27" s="1"/>
  <c r="J15" i="27"/>
  <c r="L15" i="27" s="1"/>
  <c r="J14" i="27"/>
  <c r="J13" i="27"/>
  <c r="E48" i="4"/>
  <c r="D49" i="4"/>
  <c r="D46" i="4"/>
  <c r="D45" i="4"/>
  <c r="D44" i="4"/>
  <c r="D43" i="4"/>
  <c r="D34" i="4"/>
  <c r="D29" i="4"/>
  <c r="D24" i="4"/>
  <c r="D23" i="4"/>
  <c r="D22" i="4"/>
  <c r="D21" i="4"/>
  <c r="D14" i="4"/>
  <c r="D13" i="4"/>
  <c r="D12" i="4"/>
  <c r="D11" i="4"/>
  <c r="D10" i="4"/>
  <c r="D19" i="4"/>
  <c r="B3" i="25"/>
  <c r="D58" i="25"/>
  <c r="D53" i="25" s="1"/>
  <c r="D51" i="25"/>
  <c r="D46" i="25"/>
  <c r="D38" i="25"/>
  <c r="D33" i="25"/>
  <c r="D27" i="25"/>
  <c r="D26" i="25"/>
  <c r="D22" i="25" s="1"/>
  <c r="D18" i="25"/>
  <c r="D16" i="25"/>
  <c r="D9" i="25"/>
  <c r="B14" i="28" l="1"/>
  <c r="B11" i="28"/>
  <c r="L14" i="27"/>
  <c r="L25" i="27" s="1"/>
  <c r="J25" i="27"/>
  <c r="L13" i="27"/>
  <c r="D44" i="25"/>
  <c r="A5" i="27" l="1"/>
  <c r="D60" i="25"/>
  <c r="E44" i="25"/>
  <c r="B3" i="22"/>
  <c r="D58" i="22"/>
  <c r="D53" i="22"/>
  <c r="D51" i="22"/>
  <c r="D46" i="22" s="1"/>
  <c r="D38" i="22"/>
  <c r="D33" i="22"/>
  <c r="D27" i="22"/>
  <c r="D26" i="22"/>
  <c r="D22" i="22" s="1"/>
  <c r="D16" i="22"/>
  <c r="D9" i="22"/>
  <c r="E46" i="25" l="1"/>
  <c r="E9" i="25"/>
  <c r="E27" i="25"/>
  <c r="E33" i="25"/>
  <c r="E38" i="25"/>
  <c r="E16" i="25"/>
  <c r="E22" i="25"/>
  <c r="E53" i="25"/>
  <c r="D44" i="22"/>
  <c r="D60" i="22" l="1"/>
  <c r="E16" i="22" l="1"/>
  <c r="E27" i="22"/>
  <c r="E9" i="22"/>
  <c r="E22" i="22"/>
  <c r="E38" i="22"/>
  <c r="E46" i="22"/>
  <c r="E53" i="22"/>
  <c r="E33" i="22"/>
  <c r="E44" i="22"/>
  <c r="B3" i="3" l="1"/>
  <c r="D50" i="4"/>
  <c r="D48" i="4"/>
  <c r="D47" i="4"/>
  <c r="D42" i="4" s="1"/>
  <c r="D39" i="4"/>
  <c r="D38" i="4"/>
  <c r="D37" i="4"/>
  <c r="D36" i="4"/>
  <c r="D33" i="4"/>
  <c r="D32" i="4"/>
  <c r="D31" i="4"/>
  <c r="D28" i="4"/>
  <c r="D27" i="4"/>
  <c r="D26" i="4"/>
  <c r="D25" i="4"/>
  <c r="D20" i="4"/>
  <c r="D18" i="4"/>
  <c r="D17" i="4"/>
  <c r="D16" i="4"/>
  <c r="D15" i="4"/>
  <c r="D9" i="4"/>
  <c r="D58" i="3"/>
  <c r="D53" i="3"/>
  <c r="D51" i="3"/>
  <c r="D46" i="3" s="1"/>
  <c r="D38" i="3"/>
  <c r="D33" i="3"/>
  <c r="D27" i="3"/>
  <c r="D26" i="3"/>
  <c r="D22" i="3"/>
  <c r="D16" i="3"/>
  <c r="D9" i="3"/>
  <c r="D30" i="4" l="1"/>
  <c r="D40" i="4" s="1"/>
  <c r="D35" i="4"/>
  <c r="D44" i="3"/>
  <c r="D52" i="4" l="1"/>
  <c r="E44" i="3"/>
  <c r="D60" i="3"/>
  <c r="E40" i="4" l="1"/>
  <c r="B3" i="4"/>
  <c r="E25" i="4"/>
  <c r="E35" i="4"/>
  <c r="E9" i="4"/>
  <c r="E15" i="4"/>
  <c r="E30" i="4"/>
  <c r="E42" i="4"/>
  <c r="E20" i="4"/>
  <c r="E38" i="3"/>
  <c r="E9" i="3"/>
  <c r="E16" i="3"/>
  <c r="E27" i="3"/>
  <c r="E33" i="3"/>
  <c r="E46" i="3"/>
  <c r="E53" i="3"/>
  <c r="E22" i="3"/>
</calcChain>
</file>

<file path=xl/sharedStrings.xml><?xml version="1.0" encoding="utf-8"?>
<sst xmlns="http://schemas.openxmlformats.org/spreadsheetml/2006/main" count="169" uniqueCount="104">
  <si>
    <t>Opioid Settlement Community Grant Program | BUDGET</t>
  </si>
  <si>
    <t>Applicant:</t>
  </si>
  <si>
    <t>Total Grant Request:</t>
  </si>
  <si>
    <t>Proposed Budget</t>
  </si>
  <si>
    <t># Units</t>
  </si>
  <si>
    <t>Unit Cost</t>
  </si>
  <si>
    <t>Budget Request</t>
  </si>
  <si>
    <t>% of Total Budget</t>
  </si>
  <si>
    <t>Activities/Comments</t>
  </si>
  <si>
    <t>A. Personnel Total</t>
  </si>
  <si>
    <t>B. Travel Total</t>
  </si>
  <si>
    <t>Lodging</t>
  </si>
  <si>
    <t>Per Diem</t>
  </si>
  <si>
    <t>Mileage</t>
  </si>
  <si>
    <t>Other [Describe in comments]</t>
  </si>
  <si>
    <t>C. Equipment</t>
  </si>
  <si>
    <t>D. Supplies</t>
  </si>
  <si>
    <t>E. Contractual / Consultants</t>
  </si>
  <si>
    <t>F. Other Charges Total</t>
  </si>
  <si>
    <t>Subtotal: Sections A through F</t>
  </si>
  <si>
    <t>G. Fee for Service / Professional Services</t>
  </si>
  <si>
    <t>G. Administrative / Indirect Costs</t>
  </si>
  <si>
    <t>Total: Sections A through G</t>
  </si>
  <si>
    <t>Washed Clean Addiction and Recovery Ministries</t>
  </si>
  <si>
    <t>Move in fee</t>
  </si>
  <si>
    <t>Housing, Move in Fees and Program Fees for the first month for each of the 19 individuals this grant funding would provide for.
Housing, Move in Fees and Program Fees for the first month for each of the 19 individuals this grant would be used as a scholarship for individuals entering the program. The move in fee of $250.00 and housing/program fees are $1,550.00 for the initial first month per individual.</t>
  </si>
  <si>
    <t>Housing/program fees</t>
  </si>
  <si>
    <t>[Supplies / short description]</t>
  </si>
  <si>
    <t>[Organization Name / Describe in comments]</t>
  </si>
  <si>
    <t>Example: Clerical Support</t>
  </si>
  <si>
    <t>Example: Patient Support Costs</t>
  </si>
  <si>
    <t>Other charges (describe in comments)</t>
  </si>
  <si>
    <t>Admin Costs</t>
  </si>
  <si>
    <t>Per Diem (Breakfast $6, Lunch $14, Dinner $20)</t>
  </si>
  <si>
    <t>Crisis Intervention Specialist (immediate crisis response)</t>
  </si>
  <si>
    <t>The personnel costs attributed for funding from this grant total $28,000 and will support key roles required to implement the proposed activities effectively. The following positions are included:
Crisis Intervention Specialist: This full-time position will focus on providing immediate crisis response and trauma-informed care to youth accessing the Adolescent Crisis Care Center (ACCC). Responsibilities include conducting initial assessments, delivering short-term counseling, and coordinating follow-up services to ensure continuity of care.
Cost: $18,000 (% of an FTE).
Program Coordinator: This part-time role will oversee the implementation and management of the project. Responsibilities include coordinating partnerships with schools and community organizations, maintaining referral pathways, tracking program outcomes, and ensuring compliance with grant requirements.
Cost: $12,000 (% of a part-time FTE).
These personnel are critical to achieving the project’s objectives, including expanding access to mental health and addiction recovery services, strengthening community collaborations, and addressing the mental health needs of youth at risk for opioid misuse. These roles ensure timely service delivery, data collection, and alignment with the grant’s intended outcomes.</t>
  </si>
  <si>
    <t>Program Coordinator ( implementation and management )</t>
  </si>
  <si>
    <t>Nursing Staff Secure Laptop</t>
  </si>
  <si>
    <t>Wound Care</t>
  </si>
  <si>
    <t>Specialized Health Supplies</t>
  </si>
  <si>
    <t>University of South Dakota - CPCM</t>
  </si>
  <si>
    <t>Beth Bruggeman</t>
  </si>
  <si>
    <t>Seventeen percent of the personnel budget will be for the Focus Group Facilitator. This individual will lead the implementation of focus groups with incarcerated women and correctional staff, ensuring data collection aligns with the project objectives. They will also conduct the analysis of qualitative data and prepare detailed findings to inform actionable recommendations. Two percent of the personnel budget will be for the Project Manager/Supervisor who will oversee the day-to-day project activities, the manager will provide support to the group facilitator, coordinate logistics, and ensure the project remains on schedule and within budget. This role is critical for maintaining alignment with grant objectives. One and a half percent of the personnel budget will be for the Program Director. As the project lead, the director will provide strategic oversight, ensuring the project aligns with the mission of CPCM and meets grant requirements. The director will also liaise with partners, stakeholders, and funders to ensure seamless collaboration and communication throughout the project.</t>
  </si>
  <si>
    <t>Chrissie Young</t>
  </si>
  <si>
    <t>Darla Biel</t>
  </si>
  <si>
    <t>Lodging (Hotel in Pierre)</t>
  </si>
  <si>
    <t>There will be up to 3 overnights in Pierre for our focus group facilitator to be on site to conduct focus groups. Travel includes lodging, per diem, and mileage.</t>
  </si>
  <si>
    <t>Mileage (1362 miles / $0.67 rate)</t>
  </si>
  <si>
    <t>handouts, flyers and other materials</t>
  </si>
  <si>
    <t>Transcription services</t>
  </si>
  <si>
    <t xml:space="preserve">We have budgeted $1,700 to provide professional transcription services. Transcription services are a critical component of this project, ensuring that qualitative data collected during focus groups is accurately captured and analyzed. Professional transcription ensures the accuracy and reliability of the data, enabling the research team to efficiently code and identify themes, trends, and insights necessary for actionable recommendations. Additionally, high-quality transcriptions provide valuable documentation for stakeholders, fostering transparency and credibility throughout the process. Given the volume of data expected, transcription services are essential to maintaining the integrity of the research and achieving the project’s objectives. Transcription services are a critical component of this project, ensuring that qualitative data collected during focus groups is accurately captured and analyzed. The budget includes stipends to ensure equitable participation in focus groups by both incarcerated women and correctional staff. Up to 40 women will receive stipends of $3.00 each to acknowledge their time and input during the sessions. Additionally, up to 25 correctional staff members will receive stipends of $100.00 each for their participation, recognizing the value of their professional insights and the demands on their schedules. These stipends are vital to incentivize participation, particularly for individuals whose contributions are essential to the success of this project and the development of actionable, evidence-based recommendations.
 </t>
  </si>
  <si>
    <t>Human Subject Participiants</t>
  </si>
  <si>
    <t>TMDC</t>
  </si>
  <si>
    <t>10% of TMDC</t>
  </si>
  <si>
    <t>3.Nursing Staff Laptop ($2,000): A secure laptop will be purchased for the nursing staff to access and update electronic medical records (EMRs) in real time, manage medication tracking, and streamline health care documentation. This equipment will enhance efficiency, ensure accurate record-keeping, and support compliance with health care protocols.These supplies and equipment are vital to maintaining a safe and supportive environment for the youth at the ACCC. The inclusion of a laptop will enhance the nursing staff's ability to manage medical care effectively, ensuring timely and accurate health interventions for all residents. This allocation ensures the center is prepared to meet medical needs and maintain operational readiness throughout the grant period.</t>
  </si>
  <si>
    <t xml:space="preserve">1.Wound Care and First Aid Supplies ($1,500): Includes gauze, bandages, antiseptic creams, athletic wraps, and sterile gloves to treat minor injuries and ensure hygiene.
2.Specialized Health Supplies ($1,500): Includes lice treatment products, thermometers, and basic diagnostic tools to address specific medical needs and prevent the spread of infections.
These supplies and equipment are vital to maintaining a safe and supportive environment for the youth at the ACCC. </t>
  </si>
  <si>
    <t>Wellspring Inc. dba Wellfully</t>
  </si>
  <si>
    <t>Initiative</t>
  </si>
  <si>
    <t>Position Title</t>
  </si>
  <si>
    <t>Key Staff Name / Status</t>
  </si>
  <si>
    <t>Role Classification</t>
  </si>
  <si>
    <t>Required License / Credentials</t>
  </si>
  <si>
    <t>Grant FTE</t>
  </si>
  <si>
    <t>TOTAL PROJECT FTEs (GRANT FUNDED)</t>
  </si>
  <si>
    <t>Annual Base Salary ($)</t>
  </si>
  <si>
    <t>MEDICAID / 3RD PARTY BILLING OFFSET</t>
  </si>
  <si>
    <t>Grant Funding Share (%)</t>
  </si>
  <si>
    <t>Grant Salary Requested ($)</t>
  </si>
  <si>
    <t>Proposed Fringe Rate (%)</t>
  </si>
  <si>
    <t>Total Grant Personnel Requested ($)</t>
  </si>
  <si>
    <t>TOTAL GRANT PERSONNEL COST</t>
  </si>
  <si>
    <t>SECTION 3.1.6 KEY PERSONNEL CREDENTIALS &amp; BUDGET ITEMIZATION</t>
  </si>
  <si>
    <t>Medicaid / 3rd Party Billing Share (%)</t>
  </si>
  <si>
    <t>Other / Match Funding Share (%)</t>
  </si>
  <si>
    <t>Hiring Status</t>
  </si>
  <si>
    <t>Target Onboarding Date</t>
  </si>
  <si>
    <t>Clinical Addiction Counselor</t>
  </si>
  <si>
    <t>Licensed Clinical</t>
  </si>
  <si>
    <t>LAC / CSW-PIP</t>
  </si>
  <si>
    <t>Filled</t>
  </si>
  <si>
    <t>Active</t>
  </si>
  <si>
    <t>Vacant</t>
  </si>
  <si>
    <t>TOTAL PERSONNEL REQUEST</t>
  </si>
  <si>
    <t>Sarah Smith, LAC</t>
  </si>
  <si>
    <t>3.1.6 Staffing Plan and Key Personnel Credentials</t>
  </si>
  <si>
    <t>Fulfills RFP Section 3.1.6 (Key Personnel Credentials, Hiring Status, Medicaid Split) and Budget Request Section A</t>
  </si>
  <si>
    <t>Attachment C| Proposed Budget</t>
  </si>
  <si>
    <t>Quarterly Cash Needs</t>
  </si>
  <si>
    <t>Proposed Payment Method:</t>
  </si>
  <si>
    <t>Justification (cash need; for advances, how unspent funds are safeguarded):</t>
  </si>
  <si>
    <t>Proposed Term (from Section 7.0):</t>
  </si>
  <si>
    <t>Year 1</t>
  </si>
  <si>
    <t>Total for Year 1</t>
  </si>
  <si>
    <t>1st Quarter</t>
  </si>
  <si>
    <t>2nd Quarter</t>
  </si>
  <si>
    <t>3rd Quarter</t>
  </si>
  <si>
    <t>4th Quarter</t>
  </si>
  <si>
    <t>Grant Funds Requested (Opioid Settlement Funds)</t>
  </si>
  <si>
    <t>Offeror / Other (Non-Grant) Funds</t>
  </si>
  <si>
    <t>TOTAL (grant and non-grant funds)</t>
  </si>
  <si>
    <t>Deliverable or Milestone Supported</t>
  </si>
  <si>
    <t>Year 1 Budget Request per Section 7.0</t>
  </si>
  <si>
    <t>Difference (Grant Funds Requested less Section 7.0; should be $0)</t>
  </si>
  <si>
    <t xml:space="preserve">Fulfills RFP Section 7.2 (Quarterly Cash Needs) and Section 7.1 (Proposed Payment Method).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</si>
</sst>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0.0%"/>
    <numFmt numFmtId="166" formatCode="_(\$* #,##0.00_);_(\$* \(#,##0.00\);_(\$* \-??_);_(@_)"/>
  </numFmts>
  <fonts count="42" x14ac:knownFonts="1">
    <font>
      <sz val="11"/>
      <color theme="1"/>
      <name val="Arial"/>
      <family val="2"/>
      <scheme val="minor"/>
    </font>
    <font>
      <sz val="11"/>
      <color theme="1"/>
      <name val="Arial"/>
      <family val="2"/>
      <scheme val="minor"/>
    </font>
    <font>
      <b/>
      <sz val="14"/>
      <color theme="1"/>
      <name val="Acumin Pro Condensed"/>
      <family val="2"/>
    </font>
    <font>
      <sz val="11"/>
      <name val="Acumin Pro Condensed"/>
      <family val="2"/>
    </font>
    <font>
      <sz val="11"/>
      <color theme="1"/>
      <name val="Acumin Pro Condensed"/>
      <family val="2"/>
    </font>
    <font>
      <i/>
      <sz val="9"/>
      <color theme="1"/>
      <name val="Acumin Pro Condensed"/>
      <family val="2"/>
    </font>
    <font>
      <i/>
      <sz val="10"/>
      <color theme="0"/>
      <name val="Acumin Pro Condensed"/>
      <family val="2"/>
    </font>
    <font>
      <b/>
      <sz val="14"/>
      <color theme="0"/>
      <name val="Acumin Pro Condensed"/>
      <family val="2"/>
    </font>
    <font>
      <sz val="11"/>
      <color theme="0"/>
      <name val="Acumin Pro Condensed"/>
      <family val="2"/>
    </font>
    <font>
      <b/>
      <sz val="11"/>
      <color theme="1"/>
      <name val="Acumin Pro Condensed"/>
      <family val="2"/>
    </font>
    <font>
      <sz val="11"/>
      <color theme="1"/>
      <name val="Acumin Pro Condensed Black"/>
      <family val="2"/>
    </font>
    <font>
      <sz val="9"/>
      <color theme="1"/>
      <name val="Acumin Pro Condensed"/>
      <family val="2"/>
    </font>
    <font>
      <sz val="8"/>
      <color theme="1"/>
      <name val="Acumin Pro Condensed"/>
      <family val="2"/>
    </font>
    <font>
      <sz val="12"/>
      <color rgb="FF2A2F54"/>
      <name val="Acumin Pro Condensed"/>
      <family val="2"/>
    </font>
    <font>
      <b/>
      <sz val="11"/>
      <name val="Acumin Pro Condensed"/>
      <family val="2"/>
    </font>
    <font>
      <b/>
      <sz val="11"/>
      <color theme="0"/>
      <name val="Acumin Pro Condensed"/>
      <family val="2"/>
    </font>
    <font>
      <sz val="11"/>
      <color theme="1"/>
      <name val="Arial"/>
      <family val="2"/>
      <scheme val="minor"/>
    </font>
    <font>
      <b/>
      <sz val="12"/>
      <color theme="1"/>
      <name val="Arial"/>
      <family val="2"/>
      <scheme val="minor"/>
    </font>
    <font>
      <sz val="12"/>
      <name val="Arial"/>
      <family val="2"/>
      <scheme val="minor"/>
    </font>
    <font>
      <sz val="12"/>
      <color theme="1"/>
      <name val="Arial"/>
      <family val="2"/>
      <scheme val="minor"/>
    </font>
    <font>
      <sz val="12"/>
      <color theme="1"/>
      <name val="Acumin Pro Condensed"/>
      <family val="2"/>
    </font>
    <font>
      <i/>
      <sz val="12"/>
      <color theme="1"/>
      <name val="Arial"/>
      <family val="2"/>
      <scheme val="minor"/>
    </font>
    <font>
      <i/>
      <sz val="12"/>
      <color theme="0"/>
      <name val="Arial"/>
      <family val="2"/>
      <scheme val="minor"/>
    </font>
    <font>
      <b/>
      <sz val="12"/>
      <color theme="0"/>
      <name val="Arial"/>
      <family val="2"/>
      <scheme val="minor"/>
    </font>
    <font>
      <sz val="12"/>
      <color theme="0"/>
      <name val="Arial"/>
      <family val="2"/>
      <scheme val="minor"/>
    </font>
    <font>
      <b/>
      <sz val="12"/>
      <name val="Arial"/>
      <family val="2"/>
      <scheme val="minor"/>
    </font>
    <font>
      <sz val="11"/>
      <color theme="0"/>
      <name val="Arial"/>
      <family val="2"/>
      <scheme val="minor"/>
    </font>
    <font>
      <b/>
      <sz val="11"/>
      <color rgb="FFFFFFFF"/>
      <name val="Calibri"/>
    </font>
    <font>
      <sz val="11"/>
      <name val="Calibri"/>
    </font>
    <font>
      <b/>
      <sz val="9"/>
      <color rgb="FF595959"/>
      <name val="Calibri"/>
    </font>
    <font>
      <b/>
      <sz val="13"/>
      <color rgb="FF276A3C"/>
      <name val="Calibri"/>
    </font>
    <font>
      <b/>
      <sz val="9"/>
      <color theme="0"/>
      <name val="Calibri"/>
      <family val="2"/>
    </font>
    <font>
      <b/>
      <sz val="14"/>
      <color theme="4" tint="-0.499984740745262"/>
      <name val="Calibri"/>
      <family val="2"/>
    </font>
    <font>
      <b/>
      <sz val="16"/>
      <color theme="1"/>
      <name val="Calibri"/>
      <family val="2"/>
    </font>
    <font>
      <i/>
      <sz val="11"/>
      <color theme="1"/>
      <name val="Calibri"/>
      <family val="2"/>
    </font>
    <font>
      <b/>
      <sz val="11"/>
      <color theme="1"/>
      <name val="Calibri"/>
      <family val="2"/>
    </font>
    <font>
      <i/>
      <sz val="11"/>
      <name val="Calibri"/>
      <family val="2"/>
    </font>
    <font>
      <sz val="11"/>
      <color theme="1"/>
      <name val="Arial"/>
      <family val="2"/>
      <charset val="1"/>
    </font>
    <font>
      <b/>
      <sz val="12"/>
      <name val="Arial"/>
      <charset val="1"/>
    </font>
    <font>
      <i/>
      <sz val="12"/>
      <name val="Arial"/>
      <charset val="1"/>
    </font>
    <font>
      <sz val="12"/>
      <name val="Arial"/>
      <charset val="1"/>
    </font>
    <font>
      <b/>
      <sz val="12"/>
      <color rgb="FFFFFFFF"/>
      <name val="Arial"/>
      <charset val="1"/>
    </font>
  </fonts>
  <fills count="22">
    <fill>
      <patternFill patternType="none"/>
    </fill>
    <fill>
      <patternFill patternType="gray125"/>
    </fill>
    <fill>
      <patternFill patternType="solid">
        <fgColor rgb="FFAFA0CD"/>
        <bgColor theme="4"/>
      </patternFill>
    </fill>
    <fill>
      <patternFill patternType="solid">
        <fgColor rgb="FFAFA0CD"/>
        <bgColor indexed="64"/>
      </patternFill>
    </fill>
    <fill>
      <patternFill patternType="solid">
        <fgColor rgb="FFD8D8D8"/>
        <bgColor rgb="FFD8D8D8"/>
      </patternFill>
    </fill>
    <fill>
      <patternFill patternType="solid">
        <fgColor rgb="FF3F3F3F"/>
        <bgColor rgb="FF3F3F3F"/>
      </patternFill>
    </fill>
    <fill>
      <patternFill patternType="solid">
        <fgColor rgb="FFD0D3D4"/>
        <bgColor rgb="FFD0D3D4"/>
      </patternFill>
    </fill>
    <fill>
      <patternFill patternType="solid">
        <fgColor theme="8" tint="0.39997558519241921"/>
        <bgColor theme="6"/>
      </patternFill>
    </fill>
    <fill>
      <patternFill patternType="solid">
        <fgColor theme="8" tint="0.39997558519241921"/>
        <bgColor theme="5"/>
      </patternFill>
    </fill>
    <fill>
      <patternFill patternType="solid">
        <fgColor rgb="FFF9FAFB"/>
        <bgColor rgb="FFF9FAFB"/>
      </patternFill>
    </fill>
    <fill>
      <patternFill patternType="solid">
        <fgColor theme="2" tint="-4.9989318521683403E-2"/>
        <bgColor rgb="FFE2EFDA"/>
      </patternFill>
    </fill>
    <fill>
      <patternFill patternType="solid">
        <fgColor theme="3" tint="0.499984740745262"/>
        <bgColor rgb="FFF2F2F2"/>
      </patternFill>
    </fill>
    <fill>
      <patternFill patternType="solid">
        <fgColor theme="3" tint="0.499984740745262"/>
        <bgColor indexed="64"/>
      </patternFill>
    </fill>
    <fill>
      <patternFill patternType="solid">
        <fgColor rgb="FF7030A0"/>
        <bgColor rgb="FF4472C4"/>
      </patternFill>
    </fill>
    <fill>
      <patternFill patternType="solid">
        <fgColor theme="4"/>
        <bgColor rgb="FF2F5496"/>
      </patternFill>
    </fill>
    <fill>
      <patternFill patternType="solid">
        <fgColor theme="4" tint="0.79998168889431442"/>
        <bgColor rgb="FFDCE6F1"/>
      </patternFill>
    </fill>
    <fill>
      <patternFill patternType="solid">
        <fgColor theme="7"/>
        <bgColor rgb="FF2F5496"/>
      </patternFill>
    </fill>
    <fill>
      <patternFill patternType="solid">
        <fgColor theme="4"/>
        <bgColor rgb="FFCC99FF"/>
      </patternFill>
    </fill>
    <fill>
      <patternFill patternType="solid">
        <fgColor rgb="FFD8D8D8"/>
        <bgColor rgb="FFD9D9D9"/>
      </patternFill>
    </fill>
    <fill>
      <patternFill patternType="solid">
        <fgColor rgb="FF3F3F3F"/>
        <bgColor rgb="FF2A2F54"/>
      </patternFill>
    </fill>
    <fill>
      <patternFill patternType="solid">
        <fgColor theme="0" tint="-4.9989318521683403E-2"/>
        <bgColor indexed="64"/>
      </patternFill>
    </fill>
    <fill>
      <patternFill patternType="solid">
        <fgColor rgb="FFD0D3D4"/>
        <bgColor rgb="FFD8D8D8"/>
      </patternFill>
    </fill>
  </fills>
  <borders count="46">
    <border>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medium">
        <color rgb="FF000000"/>
      </left>
      <right style="medium">
        <color rgb="FF000000"/>
      </right>
      <top/>
      <bottom/>
      <diagonal/>
    </border>
    <border>
      <left style="thin">
        <color rgb="FF000000"/>
      </left>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thin">
        <color rgb="FF000000"/>
      </top>
      <bottom style="thin">
        <color indexed="64"/>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000000"/>
      </top>
      <bottom style="double">
        <color rgb="FF0000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D9D9D9"/>
      </left>
      <right style="thin">
        <color rgb="FFD9D9D9"/>
      </right>
      <top/>
      <bottom style="thin">
        <color rgb="FFD9D9D9"/>
      </bottom>
      <diagonal/>
    </border>
    <border>
      <left style="thin">
        <color indexed="64"/>
      </left>
      <right style="thin">
        <color indexed="64"/>
      </right>
      <top style="thin">
        <color indexed="64"/>
      </top>
      <bottom/>
      <diagonal/>
    </border>
    <border>
      <left style="medium">
        <color indexed="64"/>
      </left>
      <right style="thin">
        <color rgb="FFD9D9D9"/>
      </right>
      <top style="medium">
        <color indexed="64"/>
      </top>
      <bottom style="medium">
        <color indexed="64"/>
      </bottom>
      <diagonal/>
    </border>
    <border>
      <left style="thin">
        <color rgb="FFD9D9D9"/>
      </left>
      <right style="thin">
        <color rgb="FFD9D9D9"/>
      </right>
      <top style="medium">
        <color indexed="64"/>
      </top>
      <bottom style="medium">
        <color indexed="64"/>
      </bottom>
      <diagonal/>
    </border>
    <border>
      <left style="thin">
        <color rgb="FFD9D9D9"/>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s>
  <cellStyleXfs count="4">
    <xf numFmtId="0" fontId="0" fillId="0" borderId="0"/>
    <xf numFmtId="9" fontId="1" fillId="0" borderId="0" applyFont="0" applyFill="0" applyBorder="0" applyAlignment="0" applyProtection="0"/>
    <xf numFmtId="0" fontId="16" fillId="0" borderId="0"/>
    <xf numFmtId="0" fontId="37" fillId="0" borderId="0"/>
  </cellStyleXfs>
  <cellXfs count="292">
    <xf numFmtId="0" fontId="0" fillId="0" borderId="0" xfId="0"/>
    <xf numFmtId="0" fontId="4" fillId="0" borderId="0" xfId="0" applyFont="1"/>
    <xf numFmtId="0" fontId="2" fillId="0" borderId="3" xfId="0" applyFont="1" applyBorder="1" applyAlignment="1">
      <alignment horizontal="right" vertical="center"/>
    </xf>
    <xf numFmtId="0" fontId="3" fillId="0" borderId="4" xfId="0" applyFont="1" applyBorder="1"/>
    <xf numFmtId="0" fontId="4" fillId="0" borderId="4" xfId="0" applyFont="1" applyBorder="1"/>
    <xf numFmtId="0" fontId="2" fillId="0" borderId="5" xfId="0" applyFont="1" applyBorder="1" applyAlignment="1">
      <alignment horizontal="right" vertical="center"/>
    </xf>
    <xf numFmtId="44" fontId="2" fillId="0" borderId="6" xfId="0" applyNumberFormat="1" applyFont="1" applyBorder="1" applyAlignment="1">
      <alignment horizontal="left" vertical="center"/>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 fillId="0" borderId="2" xfId="0" applyFont="1" applyBorder="1" applyAlignment="1">
      <alignment horizontal="left" vertical="center"/>
    </xf>
    <xf numFmtId="0" fontId="8" fillId="5" borderId="7" xfId="0" applyFont="1" applyFill="1" applyBorder="1" applyAlignment="1">
      <alignment horizontal="center" wrapText="1"/>
    </xf>
    <xf numFmtId="0" fontId="8" fillId="5" borderId="10" xfId="0" applyFont="1" applyFill="1" applyBorder="1" applyAlignment="1">
      <alignment horizontal="center" wrapText="1"/>
    </xf>
    <xf numFmtId="0" fontId="8" fillId="5" borderId="11" xfId="0" applyFont="1" applyFill="1" applyBorder="1" applyAlignment="1">
      <alignment horizontal="center" wrapText="1"/>
    </xf>
    <xf numFmtId="0" fontId="8" fillId="5" borderId="12" xfId="0" applyFont="1" applyFill="1" applyBorder="1" applyAlignment="1">
      <alignment horizontal="left" wrapText="1"/>
    </xf>
    <xf numFmtId="0" fontId="9" fillId="6" borderId="13" xfId="0" applyFont="1" applyFill="1" applyBorder="1" applyAlignment="1">
      <alignment horizontal="left"/>
    </xf>
    <xf numFmtId="0" fontId="9" fillId="6" borderId="13" xfId="0" applyFont="1" applyFill="1" applyBorder="1" applyAlignment="1">
      <alignment horizontal="center"/>
    </xf>
    <xf numFmtId="44" fontId="10" fillId="6" borderId="14" xfId="0" applyNumberFormat="1" applyFont="1" applyFill="1" applyBorder="1" applyAlignment="1">
      <alignment horizontal="center"/>
    </xf>
    <xf numFmtId="9" fontId="10" fillId="6" borderId="15" xfId="1" applyFont="1" applyFill="1" applyBorder="1" applyAlignment="1">
      <alignment horizontal="center" wrapText="1"/>
    </xf>
    <xf numFmtId="0" fontId="4" fillId="6" borderId="16" xfId="0" applyFont="1" applyFill="1" applyBorder="1" applyAlignment="1">
      <alignment horizontal="center" wrapText="1"/>
    </xf>
    <xf numFmtId="0" fontId="4" fillId="0" borderId="17" xfId="0" applyFont="1" applyBorder="1" applyAlignment="1">
      <alignment horizontal="left" wrapText="1"/>
    </xf>
    <xf numFmtId="0" fontId="4" fillId="0" borderId="18" xfId="0" applyFont="1" applyBorder="1" applyAlignment="1">
      <alignment horizontal="center"/>
    </xf>
    <xf numFmtId="44" fontId="4" fillId="0" borderId="14" xfId="0" applyNumberFormat="1" applyFont="1" applyBorder="1" applyAlignment="1">
      <alignment horizontal="center" vertical="center"/>
    </xf>
    <xf numFmtId="0" fontId="4" fillId="0" borderId="19" xfId="0" applyFont="1" applyBorder="1" applyAlignment="1">
      <alignment horizontal="center" wrapText="1"/>
    </xf>
    <xf numFmtId="0" fontId="4" fillId="0" borderId="17" xfId="0" applyFont="1" applyBorder="1" applyAlignment="1">
      <alignment horizontal="left"/>
    </xf>
    <xf numFmtId="44" fontId="4" fillId="0" borderId="14" xfId="0" applyNumberFormat="1" applyFont="1" applyBorder="1" applyAlignment="1">
      <alignment horizontal="center"/>
    </xf>
    <xf numFmtId="0" fontId="4" fillId="0" borderId="7" xfId="0" applyFont="1" applyBorder="1" applyAlignment="1">
      <alignment horizontal="center"/>
    </xf>
    <xf numFmtId="0" fontId="4" fillId="0" borderId="14" xfId="0" applyFont="1" applyBorder="1" applyAlignment="1">
      <alignment horizontal="center"/>
    </xf>
    <xf numFmtId="0" fontId="4" fillId="0" borderId="16" xfId="0" applyFont="1" applyBorder="1" applyAlignment="1">
      <alignment horizontal="center" wrapText="1"/>
    </xf>
    <xf numFmtId="0" fontId="4" fillId="0" borderId="7" xfId="0" applyFont="1" applyBorder="1" applyAlignment="1">
      <alignment horizontal="left"/>
    </xf>
    <xf numFmtId="0" fontId="4" fillId="0" borderId="15" xfId="0" applyFont="1" applyBorder="1" applyAlignment="1">
      <alignment horizontal="center" wrapText="1"/>
    </xf>
    <xf numFmtId="0" fontId="4" fillId="0" borderId="24" xfId="0" applyFont="1" applyBorder="1" applyAlignment="1">
      <alignment horizontal="left" wrapText="1"/>
    </xf>
    <xf numFmtId="0" fontId="4" fillId="0" borderId="24" xfId="0" applyFont="1" applyBorder="1" applyAlignment="1">
      <alignment horizontal="left"/>
    </xf>
    <xf numFmtId="0" fontId="4" fillId="0" borderId="25" xfId="0" applyFont="1" applyBorder="1" applyAlignment="1">
      <alignment horizontal="left"/>
    </xf>
    <xf numFmtId="0" fontId="4" fillId="0" borderId="26" xfId="0" applyFont="1" applyBorder="1" applyAlignment="1">
      <alignment horizontal="center"/>
    </xf>
    <xf numFmtId="0" fontId="9" fillId="7" borderId="24" xfId="0" applyFont="1" applyFill="1" applyBorder="1" applyAlignment="1">
      <alignment horizontal="left"/>
    </xf>
    <xf numFmtId="0" fontId="9" fillId="7" borderId="13" xfId="0" applyFont="1" applyFill="1" applyBorder="1" applyAlignment="1">
      <alignment horizontal="center"/>
    </xf>
    <xf numFmtId="44" fontId="10" fillId="7" borderId="14" xfId="0" applyNumberFormat="1" applyFont="1" applyFill="1" applyBorder="1" applyAlignment="1">
      <alignment horizontal="center"/>
    </xf>
    <xf numFmtId="9" fontId="10" fillId="7" borderId="15" xfId="1" applyFont="1" applyFill="1" applyBorder="1" applyAlignment="1">
      <alignment horizontal="center" wrapText="1"/>
    </xf>
    <xf numFmtId="0" fontId="4" fillId="7" borderId="16" xfId="0" applyFont="1" applyFill="1" applyBorder="1" applyAlignment="1">
      <alignment horizontal="center" wrapText="1"/>
    </xf>
    <xf numFmtId="9" fontId="4" fillId="0" borderId="15" xfId="1" applyFont="1" applyBorder="1" applyAlignment="1">
      <alignment horizontal="center" wrapText="1"/>
    </xf>
    <xf numFmtId="0" fontId="13" fillId="0" borderId="7" xfId="0" applyFont="1" applyBorder="1"/>
    <xf numFmtId="0" fontId="4" fillId="0" borderId="27" xfId="0" applyFont="1" applyBorder="1" applyAlignment="1">
      <alignment horizontal="center"/>
    </xf>
    <xf numFmtId="0" fontId="4" fillId="0" borderId="23" xfId="0" applyFont="1" applyBorder="1" applyAlignment="1">
      <alignment horizontal="center" wrapText="1"/>
    </xf>
    <xf numFmtId="0" fontId="14" fillId="8" borderId="3" xfId="0" applyFont="1" applyFill="1" applyBorder="1" applyAlignment="1">
      <alignment horizontal="left"/>
    </xf>
    <xf numFmtId="0" fontId="14" fillId="8" borderId="3" xfId="0" applyFont="1" applyFill="1" applyBorder="1" applyAlignment="1">
      <alignment horizontal="center"/>
    </xf>
    <xf numFmtId="44" fontId="14" fillId="8" borderId="28" xfId="0" applyNumberFormat="1" applyFont="1" applyFill="1" applyBorder="1" applyAlignment="1">
      <alignment horizontal="center"/>
    </xf>
    <xf numFmtId="0" fontId="15" fillId="8" borderId="29" xfId="0" applyFont="1" applyFill="1" applyBorder="1" applyAlignment="1">
      <alignment horizontal="center" wrapText="1"/>
    </xf>
    <xf numFmtId="0" fontId="15" fillId="8" borderId="30" xfId="0" applyFont="1" applyFill="1" applyBorder="1" applyAlignment="1">
      <alignment horizontal="center" wrapText="1"/>
    </xf>
    <xf numFmtId="0" fontId="4" fillId="0" borderId="17" xfId="0" applyFont="1" applyBorder="1" applyAlignment="1">
      <alignment horizontal="left" vertical="center" wrapText="1"/>
    </xf>
    <xf numFmtId="0" fontId="4" fillId="0" borderId="18" xfId="0" applyFont="1" applyBorder="1" applyAlignment="1">
      <alignment horizontal="center" vertical="center"/>
    </xf>
    <xf numFmtId="0" fontId="4" fillId="0" borderId="7" xfId="0" applyFont="1" applyBorder="1" applyAlignment="1">
      <alignment horizontal="center" vertical="center"/>
    </xf>
    <xf numFmtId="0" fontId="4" fillId="0" borderId="24" xfId="0" applyFont="1" applyBorder="1" applyAlignment="1">
      <alignment horizontal="left" vertical="center" wrapText="1"/>
    </xf>
    <xf numFmtId="0" fontId="4" fillId="0" borderId="17"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7" xfId="0" applyFont="1" applyBorder="1" applyAlignment="1">
      <alignment horizontal="left" vertical="center"/>
    </xf>
    <xf numFmtId="9" fontId="13" fillId="0" borderId="24" xfId="0" applyNumberFormat="1" applyFont="1" applyBorder="1" applyAlignment="1">
      <alignment horizontal="left" vertical="center" wrapText="1"/>
    </xf>
    <xf numFmtId="0" fontId="13" fillId="0" borderId="24" xfId="0" applyFont="1" applyBorder="1"/>
    <xf numFmtId="0" fontId="4" fillId="0" borderId="0" xfId="2" applyFont="1"/>
    <xf numFmtId="0" fontId="2" fillId="0" borderId="3" xfId="2" applyFont="1" applyBorder="1" applyAlignment="1">
      <alignment horizontal="right" vertical="center"/>
    </xf>
    <xf numFmtId="0" fontId="3" fillId="0" borderId="4" xfId="2" applyFont="1" applyBorder="1"/>
    <xf numFmtId="0" fontId="4" fillId="0" borderId="4" xfId="2" applyFont="1" applyBorder="1"/>
    <xf numFmtId="0" fontId="2" fillId="0" borderId="5" xfId="2" applyFont="1" applyBorder="1" applyAlignment="1">
      <alignment horizontal="right" vertical="center"/>
    </xf>
    <xf numFmtId="44" fontId="2" fillId="0" borderId="6" xfId="2" applyNumberFormat="1" applyFont="1" applyBorder="1" applyAlignment="1">
      <alignment horizontal="left" vertical="center"/>
    </xf>
    <xf numFmtId="0" fontId="2" fillId="0" borderId="7" xfId="2" applyFont="1" applyBorder="1" applyAlignment="1">
      <alignment horizontal="right" vertical="center"/>
    </xf>
    <xf numFmtId="0" fontId="2" fillId="0" borderId="0" xfId="2" applyFont="1" applyAlignment="1">
      <alignment horizontal="right" vertical="center"/>
    </xf>
    <xf numFmtId="0" fontId="2" fillId="0" borderId="2" xfId="2" applyFont="1" applyBorder="1" applyAlignment="1">
      <alignment horizontal="right" vertical="center"/>
    </xf>
    <xf numFmtId="0" fontId="2" fillId="0" borderId="2" xfId="2" applyFont="1" applyBorder="1" applyAlignment="1">
      <alignment horizontal="left" vertical="center"/>
    </xf>
    <xf numFmtId="0" fontId="8" fillId="5" borderId="7" xfId="2" applyFont="1" applyFill="1" applyBorder="1" applyAlignment="1">
      <alignment horizontal="center" wrapText="1"/>
    </xf>
    <xf numFmtId="0" fontId="8" fillId="5" borderId="10" xfId="2" applyFont="1" applyFill="1" applyBorder="1" applyAlignment="1">
      <alignment horizontal="center" wrapText="1"/>
    </xf>
    <xf numFmtId="0" fontId="8" fillId="5" borderId="11" xfId="2" applyFont="1" applyFill="1" applyBorder="1" applyAlignment="1">
      <alignment horizontal="center" wrapText="1"/>
    </xf>
    <xf numFmtId="0" fontId="8" fillId="5" borderId="12" xfId="2" applyFont="1" applyFill="1" applyBorder="1" applyAlignment="1">
      <alignment horizontal="left" wrapText="1"/>
    </xf>
    <xf numFmtId="0" fontId="9" fillId="6" borderId="13" xfId="2" applyFont="1" applyFill="1" applyBorder="1" applyAlignment="1">
      <alignment horizontal="left"/>
    </xf>
    <xf numFmtId="0" fontId="9" fillId="6" borderId="13" xfId="2" applyFont="1" applyFill="1" applyBorder="1" applyAlignment="1">
      <alignment horizontal="center"/>
    </xf>
    <xf numFmtId="44" fontId="10" fillId="6" borderId="14" xfId="2" applyNumberFormat="1" applyFont="1" applyFill="1" applyBorder="1" applyAlignment="1">
      <alignment horizontal="center"/>
    </xf>
    <xf numFmtId="0" fontId="4" fillId="6" borderId="16" xfId="2" applyFont="1" applyFill="1" applyBorder="1" applyAlignment="1">
      <alignment horizontal="center" wrapText="1"/>
    </xf>
    <xf numFmtId="0" fontId="4" fillId="0" borderId="17" xfId="2" applyFont="1" applyBorder="1" applyAlignment="1">
      <alignment horizontal="left" vertical="center" wrapText="1"/>
    </xf>
    <xf numFmtId="0" fontId="4" fillId="0" borderId="18" xfId="2" applyFont="1" applyBorder="1" applyAlignment="1">
      <alignment horizontal="center" vertical="center"/>
    </xf>
    <xf numFmtId="44" fontId="4" fillId="0" borderId="14" xfId="2" applyNumberFormat="1" applyFont="1" applyBorder="1" applyAlignment="1">
      <alignment horizontal="center" vertical="center"/>
    </xf>
    <xf numFmtId="0" fontId="4" fillId="0" borderId="19" xfId="2" applyFont="1" applyBorder="1" applyAlignment="1">
      <alignment horizontal="center" wrapText="1"/>
    </xf>
    <xf numFmtId="0" fontId="4" fillId="0" borderId="17" xfId="2" applyFont="1" applyBorder="1" applyAlignment="1">
      <alignment horizontal="left" vertical="center"/>
    </xf>
    <xf numFmtId="0" fontId="4" fillId="0" borderId="7" xfId="2" applyFont="1" applyBorder="1" applyAlignment="1">
      <alignment horizontal="center" vertical="center"/>
    </xf>
    <xf numFmtId="0" fontId="4" fillId="0" borderId="17" xfId="2" applyFont="1" applyBorder="1" applyAlignment="1">
      <alignment horizontal="left"/>
    </xf>
    <xf numFmtId="0" fontId="4" fillId="0" borderId="7" xfId="2" applyFont="1" applyBorder="1" applyAlignment="1">
      <alignment horizontal="center"/>
    </xf>
    <xf numFmtId="0" fontId="4" fillId="0" borderId="14" xfId="2" applyFont="1" applyBorder="1" applyAlignment="1">
      <alignment horizontal="center"/>
    </xf>
    <xf numFmtId="0" fontId="4" fillId="0" borderId="24" xfId="2" applyFont="1" applyBorder="1" applyAlignment="1">
      <alignment horizontal="left"/>
    </xf>
    <xf numFmtId="0" fontId="4" fillId="0" borderId="18" xfId="2" applyFont="1" applyBorder="1" applyAlignment="1">
      <alignment horizontal="center"/>
    </xf>
    <xf numFmtId="44" fontId="4" fillId="0" borderId="14" xfId="2" applyNumberFormat="1" applyFont="1" applyBorder="1" applyAlignment="1">
      <alignment horizontal="center"/>
    </xf>
    <xf numFmtId="0" fontId="4" fillId="0" borderId="7" xfId="2" applyFont="1" applyBorder="1" applyAlignment="1">
      <alignment horizontal="left"/>
    </xf>
    <xf numFmtId="0" fontId="4" fillId="0" borderId="15" xfId="2" applyFont="1" applyBorder="1" applyAlignment="1">
      <alignment horizontal="center" wrapText="1"/>
    </xf>
    <xf numFmtId="0" fontId="4" fillId="0" borderId="16" xfId="2" applyFont="1" applyBorder="1" applyAlignment="1">
      <alignment horizontal="center" wrapText="1"/>
    </xf>
    <xf numFmtId="0" fontId="4" fillId="0" borderId="17" xfId="2" applyFont="1" applyBorder="1" applyAlignment="1">
      <alignment horizontal="left" wrapText="1"/>
    </xf>
    <xf numFmtId="0" fontId="4" fillId="0" borderId="24" xfId="2" applyFont="1" applyBorder="1" applyAlignment="1">
      <alignment horizontal="left" wrapText="1"/>
    </xf>
    <xf numFmtId="0" fontId="4" fillId="0" borderId="24" xfId="2" applyFont="1" applyBorder="1" applyAlignment="1">
      <alignment horizontal="left" vertical="center"/>
    </xf>
    <xf numFmtId="0" fontId="4" fillId="0" borderId="25" xfId="2" applyFont="1" applyBorder="1" applyAlignment="1">
      <alignment horizontal="left" vertical="center"/>
    </xf>
    <xf numFmtId="0" fontId="4" fillId="0" borderId="26" xfId="2" applyFont="1" applyBorder="1" applyAlignment="1">
      <alignment horizontal="center"/>
    </xf>
    <xf numFmtId="0" fontId="4" fillId="0" borderId="7" xfId="2" applyFont="1" applyBorder="1" applyAlignment="1">
      <alignment horizontal="left" vertical="center"/>
    </xf>
    <xf numFmtId="0" fontId="9" fillId="7" borderId="24" xfId="2" applyFont="1" applyFill="1" applyBorder="1" applyAlignment="1">
      <alignment horizontal="left"/>
    </xf>
    <xf numFmtId="0" fontId="9" fillId="7" borderId="13" xfId="2" applyFont="1" applyFill="1" applyBorder="1" applyAlignment="1">
      <alignment horizontal="center"/>
    </xf>
    <xf numFmtId="44" fontId="10" fillId="7" borderId="14" xfId="2" applyNumberFormat="1" applyFont="1" applyFill="1" applyBorder="1" applyAlignment="1">
      <alignment horizontal="center"/>
    </xf>
    <xf numFmtId="0" fontId="4" fillId="7" borderId="16" xfId="2" applyFont="1" applyFill="1" applyBorder="1" applyAlignment="1">
      <alignment horizontal="center" wrapText="1"/>
    </xf>
    <xf numFmtId="0" fontId="13" fillId="0" borderId="7" xfId="2" applyFont="1" applyBorder="1"/>
    <xf numFmtId="0" fontId="4" fillId="0" borderId="25" xfId="2" applyFont="1" applyBorder="1" applyAlignment="1">
      <alignment horizontal="left"/>
    </xf>
    <xf numFmtId="0" fontId="4" fillId="0" borderId="27" xfId="2" applyFont="1" applyBorder="1" applyAlignment="1">
      <alignment horizontal="center"/>
    </xf>
    <xf numFmtId="0" fontId="4" fillId="0" borderId="23" xfId="2" applyFont="1" applyBorder="1" applyAlignment="1">
      <alignment horizontal="center" wrapText="1"/>
    </xf>
    <xf numFmtId="9" fontId="13" fillId="0" borderId="24" xfId="2" applyNumberFormat="1" applyFont="1" applyBorder="1" applyAlignment="1">
      <alignment horizontal="left" vertical="center" wrapText="1"/>
    </xf>
    <xf numFmtId="0" fontId="13" fillId="0" borderId="24" xfId="2" applyFont="1" applyBorder="1"/>
    <xf numFmtId="0" fontId="14" fillId="8" borderId="3" xfId="2" applyFont="1" applyFill="1" applyBorder="1" applyAlignment="1">
      <alignment horizontal="left"/>
    </xf>
    <xf numFmtId="0" fontId="14" fillId="8" borderId="3" xfId="2" applyFont="1" applyFill="1" applyBorder="1" applyAlignment="1">
      <alignment horizontal="center"/>
    </xf>
    <xf numFmtId="44" fontId="14" fillId="8" borderId="28" xfId="2" applyNumberFormat="1" applyFont="1" applyFill="1" applyBorder="1" applyAlignment="1">
      <alignment horizontal="center"/>
    </xf>
    <xf numFmtId="0" fontId="15" fillId="8" borderId="29" xfId="2" applyFont="1" applyFill="1" applyBorder="1" applyAlignment="1">
      <alignment horizontal="center" wrapText="1"/>
    </xf>
    <xf numFmtId="0" fontId="15" fillId="8" borderId="30" xfId="2" applyFont="1" applyFill="1" applyBorder="1" applyAlignment="1">
      <alignment horizontal="center" wrapText="1"/>
    </xf>
    <xf numFmtId="0" fontId="4" fillId="0" borderId="24" xfId="2" applyFont="1" applyBorder="1" applyAlignment="1">
      <alignment horizontal="left" vertical="center" wrapText="1"/>
    </xf>
    <xf numFmtId="0" fontId="17" fillId="0" borderId="3" xfId="0" applyFont="1" applyBorder="1" applyAlignment="1">
      <alignment horizontal="right" vertical="center"/>
    </xf>
    <xf numFmtId="0" fontId="19" fillId="0" borderId="0" xfId="0" applyFont="1"/>
    <xf numFmtId="0" fontId="19" fillId="0" borderId="4" xfId="0" applyFont="1" applyBorder="1"/>
    <xf numFmtId="0" fontId="20" fillId="0" borderId="0" xfId="0" applyFont="1"/>
    <xf numFmtId="0" fontId="17" fillId="0" borderId="5" xfId="0" applyFont="1" applyBorder="1" applyAlignment="1">
      <alignment horizontal="right" vertical="center"/>
    </xf>
    <xf numFmtId="44" fontId="17" fillId="0" borderId="6" xfId="0" applyNumberFormat="1" applyFont="1" applyBorder="1" applyAlignment="1">
      <alignment horizontal="left" vertical="center"/>
    </xf>
    <xf numFmtId="0" fontId="17" fillId="0" borderId="7" xfId="0" applyFont="1" applyBorder="1" applyAlignment="1">
      <alignment horizontal="right" vertical="center"/>
    </xf>
    <xf numFmtId="0" fontId="17" fillId="0" borderId="0" xfId="0" applyFont="1" applyAlignment="1">
      <alignment horizontal="right" vertical="center"/>
    </xf>
    <xf numFmtId="0" fontId="17" fillId="0" borderId="2" xfId="0" applyFont="1" applyBorder="1" applyAlignment="1">
      <alignment horizontal="right" vertical="center"/>
    </xf>
    <xf numFmtId="0" fontId="17" fillId="0" borderId="2" xfId="0" applyFont="1" applyBorder="1" applyAlignment="1">
      <alignment horizontal="left" vertical="center"/>
    </xf>
    <xf numFmtId="0" fontId="24" fillId="5" borderId="7" xfId="0" applyFont="1" applyFill="1" applyBorder="1" applyAlignment="1">
      <alignment horizontal="center" wrapText="1"/>
    </xf>
    <xf numFmtId="0" fontId="24" fillId="5" borderId="10" xfId="0" applyFont="1" applyFill="1" applyBorder="1" applyAlignment="1">
      <alignment horizontal="center" wrapText="1"/>
    </xf>
    <xf numFmtId="0" fontId="24" fillId="5" borderId="11" xfId="0" applyFont="1" applyFill="1" applyBorder="1" applyAlignment="1">
      <alignment horizontal="center" wrapText="1"/>
    </xf>
    <xf numFmtId="0" fontId="24" fillId="5" borderId="12" xfId="0" applyFont="1" applyFill="1" applyBorder="1" applyAlignment="1">
      <alignment horizontal="left" wrapText="1"/>
    </xf>
    <xf numFmtId="0" fontId="17" fillId="6" borderId="13" xfId="0" applyFont="1" applyFill="1" applyBorder="1" applyAlignment="1">
      <alignment horizontal="left"/>
    </xf>
    <xf numFmtId="0" fontId="17" fillId="6" borderId="13" xfId="0" applyFont="1" applyFill="1" applyBorder="1" applyAlignment="1">
      <alignment horizontal="center"/>
    </xf>
    <xf numFmtId="44" fontId="19" fillId="6" borderId="14" xfId="0" applyNumberFormat="1" applyFont="1" applyFill="1" applyBorder="1" applyAlignment="1">
      <alignment horizontal="center"/>
    </xf>
    <xf numFmtId="9" fontId="19" fillId="6" borderId="15" xfId="1" applyFont="1" applyFill="1" applyBorder="1" applyAlignment="1">
      <alignment horizontal="center" wrapText="1"/>
    </xf>
    <xf numFmtId="0" fontId="19" fillId="6" borderId="16" xfId="0" applyFont="1" applyFill="1" applyBorder="1" applyAlignment="1">
      <alignment horizontal="center" wrapText="1"/>
    </xf>
    <xf numFmtId="0" fontId="19" fillId="0" borderId="18" xfId="0" applyFont="1" applyBorder="1" applyAlignment="1">
      <alignment horizontal="center"/>
    </xf>
    <xf numFmtId="0" fontId="19" fillId="0" borderId="19" xfId="0" applyFont="1" applyBorder="1" applyAlignment="1">
      <alignment horizontal="center" wrapText="1"/>
    </xf>
    <xf numFmtId="0" fontId="19" fillId="0" borderId="17" xfId="0" applyFont="1" applyBorder="1" applyAlignment="1">
      <alignment horizontal="left"/>
    </xf>
    <xf numFmtId="44" fontId="19" fillId="0" borderId="14" xfId="0" applyNumberFormat="1" applyFont="1" applyBorder="1" applyAlignment="1">
      <alignment horizontal="center"/>
    </xf>
    <xf numFmtId="0" fontId="19" fillId="0" borderId="7" xfId="0" applyFont="1" applyBorder="1" applyAlignment="1">
      <alignment horizontal="center"/>
    </xf>
    <xf numFmtId="0" fontId="19" fillId="0" borderId="14" xfId="0" applyFont="1" applyBorder="1" applyAlignment="1">
      <alignment horizontal="center"/>
    </xf>
    <xf numFmtId="0" fontId="19" fillId="0" borderId="16" xfId="0" applyFont="1" applyBorder="1" applyAlignment="1">
      <alignment horizontal="center" wrapText="1"/>
    </xf>
    <xf numFmtId="0" fontId="19" fillId="0" borderId="22" xfId="0" applyFont="1" applyBorder="1" applyAlignment="1">
      <alignment horizontal="left"/>
    </xf>
    <xf numFmtId="0" fontId="19" fillId="0" borderId="7" xfId="0" applyFont="1" applyBorder="1" applyAlignment="1">
      <alignment horizontal="left"/>
    </xf>
    <xf numFmtId="0" fontId="17" fillId="7" borderId="24" xfId="0" applyFont="1" applyFill="1" applyBorder="1" applyAlignment="1">
      <alignment horizontal="left"/>
    </xf>
    <xf numFmtId="0" fontId="17" fillId="7" borderId="13" xfId="0" applyFont="1" applyFill="1" applyBorder="1" applyAlignment="1">
      <alignment horizontal="center"/>
    </xf>
    <xf numFmtId="44" fontId="19" fillId="7" borderId="14" xfId="0" applyNumberFormat="1" applyFont="1" applyFill="1" applyBorder="1" applyAlignment="1">
      <alignment horizontal="center"/>
    </xf>
    <xf numFmtId="9" fontId="19" fillId="7" borderId="15" xfId="1" applyFont="1" applyFill="1" applyBorder="1" applyAlignment="1">
      <alignment horizontal="center" wrapText="1"/>
    </xf>
    <xf numFmtId="0" fontId="19" fillId="7" borderId="16" xfId="0" applyFont="1" applyFill="1" applyBorder="1" applyAlignment="1">
      <alignment horizontal="center" wrapText="1"/>
    </xf>
    <xf numFmtId="9" fontId="19" fillId="0" borderId="15" xfId="1" applyFont="1" applyBorder="1" applyAlignment="1">
      <alignment horizontal="center" wrapText="1"/>
    </xf>
    <xf numFmtId="0" fontId="19" fillId="0" borderId="27" xfId="0" applyFont="1" applyBorder="1" applyAlignment="1">
      <alignment horizontal="center"/>
    </xf>
    <xf numFmtId="0" fontId="25" fillId="8" borderId="3" xfId="0" applyFont="1" applyFill="1" applyBorder="1" applyAlignment="1">
      <alignment horizontal="left"/>
    </xf>
    <xf numFmtId="0" fontId="25" fillId="8" borderId="3" xfId="0" applyFont="1" applyFill="1" applyBorder="1" applyAlignment="1">
      <alignment horizontal="center"/>
    </xf>
    <xf numFmtId="44" fontId="25" fillId="8" borderId="28" xfId="0" applyNumberFormat="1" applyFont="1" applyFill="1" applyBorder="1" applyAlignment="1">
      <alignment horizontal="center"/>
    </xf>
    <xf numFmtId="0" fontId="23" fillId="8" borderId="29" xfId="0" applyFont="1" applyFill="1" applyBorder="1" applyAlignment="1">
      <alignment horizontal="center" wrapText="1"/>
    </xf>
    <xf numFmtId="0" fontId="23" fillId="8" borderId="30" xfId="0" applyFont="1" applyFill="1" applyBorder="1" applyAlignment="1">
      <alignment horizontal="center" wrapText="1"/>
    </xf>
    <xf numFmtId="0" fontId="19" fillId="6" borderId="15" xfId="0" applyFont="1" applyFill="1" applyBorder="1" applyAlignment="1">
      <alignment horizontal="center" wrapText="1"/>
    </xf>
    <xf numFmtId="0" fontId="19" fillId="0" borderId="16" xfId="0" applyFont="1" applyBorder="1"/>
    <xf numFmtId="0" fontId="19" fillId="0" borderId="31" xfId="0" applyFont="1" applyBorder="1"/>
    <xf numFmtId="0" fontId="29" fillId="0" borderId="0" xfId="0" applyFont="1"/>
    <xf numFmtId="0" fontId="30" fillId="0" borderId="0" xfId="0" applyFont="1" applyAlignment="1">
      <alignment vertical="center"/>
    </xf>
    <xf numFmtId="164" fontId="28" fillId="10" borderId="32" xfId="0" applyNumberFormat="1" applyFont="1" applyFill="1" applyBorder="1" applyAlignment="1">
      <alignment horizontal="right"/>
    </xf>
    <xf numFmtId="0" fontId="28" fillId="0" borderId="32" xfId="0" applyFont="1" applyBorder="1" applyAlignment="1" applyProtection="1">
      <alignment horizontal="left"/>
      <protection locked="0"/>
    </xf>
    <xf numFmtId="0" fontId="28" fillId="0" borderId="32" xfId="0" applyFont="1" applyBorder="1" applyAlignment="1" applyProtection="1">
      <alignment horizontal="center"/>
      <protection locked="0"/>
    </xf>
    <xf numFmtId="0" fontId="28" fillId="9" borderId="32" xfId="0" applyFont="1" applyFill="1" applyBorder="1" applyAlignment="1" applyProtection="1">
      <alignment horizontal="left"/>
      <protection locked="0"/>
    </xf>
    <xf numFmtId="0" fontId="28" fillId="9" borderId="32" xfId="0" applyFont="1" applyFill="1" applyBorder="1" applyAlignment="1" applyProtection="1">
      <alignment horizontal="center"/>
      <protection locked="0"/>
    </xf>
    <xf numFmtId="0" fontId="33" fillId="0" borderId="0" xfId="0" applyFont="1"/>
    <xf numFmtId="0" fontId="34" fillId="0" borderId="0" xfId="0" applyFont="1"/>
    <xf numFmtId="2" fontId="28" fillId="15" borderId="32" xfId="0" applyNumberFormat="1" applyFont="1" applyFill="1" applyBorder="1" applyAlignment="1" applyProtection="1">
      <alignment horizontal="right"/>
      <protection locked="0"/>
    </xf>
    <xf numFmtId="0" fontId="28" fillId="15" borderId="32" xfId="0" applyFont="1" applyFill="1" applyBorder="1" applyAlignment="1" applyProtection="1">
      <alignment horizontal="center"/>
      <protection locked="0"/>
    </xf>
    <xf numFmtId="164" fontId="28" fillId="15" borderId="32" xfId="0" applyNumberFormat="1" applyFont="1" applyFill="1" applyBorder="1" applyAlignment="1" applyProtection="1">
      <alignment horizontal="right"/>
      <protection locked="0"/>
    </xf>
    <xf numFmtId="165" fontId="28" fillId="15" borderId="32" xfId="0" applyNumberFormat="1" applyFont="1" applyFill="1" applyBorder="1" applyAlignment="1" applyProtection="1">
      <alignment horizontal="right"/>
      <protection locked="0"/>
    </xf>
    <xf numFmtId="0" fontId="27" fillId="16" borderId="33" xfId="0" applyFont="1" applyFill="1" applyBorder="1" applyAlignment="1">
      <alignment horizontal="left"/>
    </xf>
    <xf numFmtId="0" fontId="27" fillId="16" borderId="33" xfId="0" applyFont="1" applyFill="1" applyBorder="1" applyAlignment="1">
      <alignment horizontal="center"/>
    </xf>
    <xf numFmtId="2" fontId="27" fillId="16" borderId="33" xfId="0" applyNumberFormat="1" applyFont="1" applyFill="1" applyBorder="1" applyAlignment="1">
      <alignment horizontal="right"/>
    </xf>
    <xf numFmtId="164" fontId="27" fillId="16" borderId="33" xfId="0" applyNumberFormat="1" applyFont="1" applyFill="1" applyBorder="1" applyAlignment="1">
      <alignment horizontal="right"/>
    </xf>
    <xf numFmtId="165" fontId="27" fillId="16" borderId="33" xfId="0" applyNumberFormat="1" applyFont="1" applyFill="1" applyBorder="1" applyAlignment="1">
      <alignment horizontal="right"/>
    </xf>
    <xf numFmtId="0" fontId="35" fillId="14" borderId="41" xfId="0" applyFont="1" applyFill="1" applyBorder="1" applyAlignment="1">
      <alignment horizontal="center" vertical="center" wrapText="1"/>
    </xf>
    <xf numFmtId="0" fontId="28" fillId="9" borderId="40" xfId="0" applyFont="1" applyFill="1" applyBorder="1" applyAlignment="1" applyProtection="1">
      <alignment horizontal="left"/>
      <protection locked="0"/>
    </xf>
    <xf numFmtId="0" fontId="28" fillId="9" borderId="40" xfId="0" applyFont="1" applyFill="1" applyBorder="1" applyAlignment="1" applyProtection="1">
      <alignment horizontal="center"/>
      <protection locked="0"/>
    </xf>
    <xf numFmtId="2" fontId="28" fillId="15" borderId="40" xfId="0" applyNumberFormat="1" applyFont="1" applyFill="1" applyBorder="1" applyAlignment="1" applyProtection="1">
      <alignment horizontal="right"/>
      <protection locked="0"/>
    </xf>
    <xf numFmtId="0" fontId="28" fillId="15" borderId="40" xfId="0" applyFont="1" applyFill="1" applyBorder="1" applyAlignment="1" applyProtection="1">
      <alignment horizontal="center"/>
      <protection locked="0"/>
    </xf>
    <xf numFmtId="164" fontId="28" fillId="15" borderId="40" xfId="0" applyNumberFormat="1" applyFont="1" applyFill="1" applyBorder="1" applyAlignment="1" applyProtection="1">
      <alignment horizontal="right"/>
      <protection locked="0"/>
    </xf>
    <xf numFmtId="165" fontId="28" fillId="15" borderId="40" xfId="0" applyNumberFormat="1" applyFont="1" applyFill="1" applyBorder="1" applyAlignment="1" applyProtection="1">
      <alignment horizontal="right"/>
      <protection locked="0"/>
    </xf>
    <xf numFmtId="164" fontId="28" fillId="10" borderId="40" xfId="0" applyNumberFormat="1" applyFont="1" applyFill="1" applyBorder="1" applyAlignment="1">
      <alignment horizontal="right"/>
    </xf>
    <xf numFmtId="0" fontId="36" fillId="0" borderId="42" xfId="0" applyFont="1" applyBorder="1" applyAlignment="1" applyProtection="1">
      <alignment horizontal="left"/>
      <protection locked="0"/>
    </xf>
    <xf numFmtId="0" fontId="36" fillId="0" borderId="43" xfId="0" applyFont="1" applyBorder="1" applyAlignment="1" applyProtection="1">
      <alignment horizontal="left"/>
      <protection locked="0"/>
    </xf>
    <xf numFmtId="0" fontId="36" fillId="0" borderId="43" xfId="0" applyFont="1" applyBorder="1" applyAlignment="1" applyProtection="1">
      <alignment horizontal="center"/>
      <protection locked="0"/>
    </xf>
    <xf numFmtId="2" fontId="36" fillId="15" borderId="43" xfId="0" applyNumberFormat="1" applyFont="1" applyFill="1" applyBorder="1" applyAlignment="1" applyProtection="1">
      <alignment horizontal="right"/>
      <protection locked="0"/>
    </xf>
    <xf numFmtId="0" fontId="36" fillId="15" borderId="43" xfId="0" applyFont="1" applyFill="1" applyBorder="1" applyAlignment="1" applyProtection="1">
      <alignment horizontal="center"/>
      <protection locked="0"/>
    </xf>
    <xf numFmtId="164" fontId="36" fillId="15" borderId="43" xfId="0" applyNumberFormat="1" applyFont="1" applyFill="1" applyBorder="1" applyAlignment="1" applyProtection="1">
      <alignment horizontal="right"/>
      <protection locked="0"/>
    </xf>
    <xf numFmtId="165" fontId="36" fillId="15" borderId="43" xfId="0" applyNumberFormat="1" applyFont="1" applyFill="1" applyBorder="1" applyAlignment="1" applyProtection="1">
      <alignment horizontal="right"/>
      <protection locked="0"/>
    </xf>
    <xf numFmtId="164" fontId="36" fillId="10" borderId="43" xfId="0" applyNumberFormat="1" applyFont="1" applyFill="1" applyBorder="1" applyAlignment="1">
      <alignment horizontal="right"/>
    </xf>
    <xf numFmtId="165" fontId="36" fillId="15" borderId="44" xfId="0" applyNumberFormat="1" applyFont="1" applyFill="1" applyBorder="1" applyAlignment="1" applyProtection="1">
      <alignment horizontal="right"/>
      <protection locked="0"/>
    </xf>
    <xf numFmtId="0" fontId="31" fillId="11" borderId="37" xfId="0" applyFont="1" applyFill="1" applyBorder="1" applyAlignment="1">
      <alignment horizontal="center"/>
    </xf>
    <xf numFmtId="0" fontId="26" fillId="12" borderId="38" xfId="0" applyFont="1" applyFill="1" applyBorder="1"/>
    <xf numFmtId="0" fontId="26" fillId="12" borderId="39" xfId="0" applyFont="1" applyFill="1" applyBorder="1"/>
    <xf numFmtId="9" fontId="32" fillId="0" borderId="34" xfId="1" applyFont="1" applyFill="1" applyBorder="1" applyAlignment="1">
      <alignment horizontal="center" vertical="center"/>
    </xf>
    <xf numFmtId="9" fontId="32" fillId="0" borderId="35" xfId="1" applyFont="1" applyFill="1" applyBorder="1" applyAlignment="1">
      <alignment horizontal="center" vertical="center"/>
    </xf>
    <xf numFmtId="9" fontId="32" fillId="0" borderId="36" xfId="1" applyFont="1" applyFill="1" applyBorder="1" applyAlignment="1">
      <alignment horizontal="center" vertical="center"/>
    </xf>
    <xf numFmtId="164" fontId="32" fillId="0" borderId="34" xfId="0" applyNumberFormat="1" applyFont="1" applyBorder="1" applyAlignment="1">
      <alignment horizontal="center" vertical="center"/>
    </xf>
    <xf numFmtId="164" fontId="32" fillId="0" borderId="35" xfId="0" applyNumberFormat="1" applyFont="1" applyBorder="1" applyAlignment="1">
      <alignment horizontal="center" vertical="center"/>
    </xf>
    <xf numFmtId="164" fontId="32" fillId="0" borderId="36" xfId="0" applyNumberFormat="1" applyFont="1" applyBorder="1" applyAlignment="1">
      <alignment horizontal="center" vertical="center"/>
    </xf>
    <xf numFmtId="2" fontId="32" fillId="0" borderId="34" xfId="0" applyNumberFormat="1" applyFont="1" applyBorder="1" applyAlignment="1">
      <alignment horizontal="center" vertical="center"/>
    </xf>
    <xf numFmtId="2" fontId="32" fillId="0" borderId="35" xfId="0" applyNumberFormat="1" applyFont="1" applyBorder="1" applyAlignment="1">
      <alignment horizontal="center" vertical="center"/>
    </xf>
    <xf numFmtId="2" fontId="32" fillId="0" borderId="36" xfId="0" applyNumberFormat="1" applyFont="1" applyBorder="1" applyAlignment="1">
      <alignment horizontal="center" vertical="center"/>
    </xf>
    <xf numFmtId="0" fontId="27" fillId="13" borderId="0" xfId="0" applyFont="1" applyFill="1" applyAlignment="1">
      <alignment horizontal="left" vertical="center"/>
    </xf>
    <xf numFmtId="0" fontId="19" fillId="0" borderId="19" xfId="0" applyFont="1" applyBorder="1" applyAlignment="1">
      <alignment horizontal="center" wrapText="1"/>
    </xf>
    <xf numFmtId="0" fontId="18" fillId="0" borderId="20" xfId="0" applyFont="1" applyBorder="1"/>
    <xf numFmtId="0" fontId="18" fillId="0" borderId="11" xfId="0" applyFont="1" applyBorder="1"/>
    <xf numFmtId="0" fontId="19" fillId="0" borderId="20" xfId="0" applyFont="1" applyBorder="1" applyAlignment="1">
      <alignment horizontal="center" wrapText="1"/>
    </xf>
    <xf numFmtId="0" fontId="19" fillId="0" borderId="11" xfId="0" applyFont="1" applyBorder="1" applyAlignment="1">
      <alignment horizontal="center" wrapText="1"/>
    </xf>
    <xf numFmtId="0" fontId="17" fillId="2" borderId="1" xfId="0" applyFont="1" applyFill="1" applyBorder="1" applyAlignment="1">
      <alignment horizontal="center" vertical="center"/>
    </xf>
    <xf numFmtId="0" fontId="18" fillId="3" borderId="2" xfId="0" applyFont="1" applyFill="1" applyBorder="1"/>
    <xf numFmtId="44" fontId="17" fillId="0" borderId="4" xfId="0" applyNumberFormat="1" applyFont="1" applyBorder="1" applyAlignment="1">
      <alignment horizontal="right" vertical="center"/>
    </xf>
    <xf numFmtId="0" fontId="18" fillId="0" borderId="4" xfId="0" applyFont="1" applyBorder="1" applyAlignment="1">
      <alignment horizontal="right"/>
    </xf>
    <xf numFmtId="0" fontId="21" fillId="0" borderId="6" xfId="0" applyFont="1" applyBorder="1" applyAlignment="1">
      <alignment horizontal="left" vertical="center"/>
    </xf>
    <xf numFmtId="0" fontId="18" fillId="0" borderId="6" xfId="0" applyFont="1" applyBorder="1"/>
    <xf numFmtId="0" fontId="22" fillId="5" borderId="5" xfId="0" applyFont="1" applyFill="1" applyBorder="1" applyAlignment="1">
      <alignment horizontal="left" vertical="center" wrapText="1"/>
    </xf>
    <xf numFmtId="0" fontId="18" fillId="0" borderId="7" xfId="0" applyFont="1" applyBorder="1"/>
    <xf numFmtId="0" fontId="23" fillId="5" borderId="5" xfId="0" applyFont="1" applyFill="1" applyBorder="1" applyAlignment="1">
      <alignment horizontal="center" vertical="center" wrapText="1"/>
    </xf>
    <xf numFmtId="0" fontId="18" fillId="0" borderId="8" xfId="0" applyFont="1" applyBorder="1"/>
    <xf numFmtId="0" fontId="18" fillId="0" borderId="1" xfId="0" applyFont="1" applyBorder="1"/>
    <xf numFmtId="0" fontId="18" fillId="0" borderId="2" xfId="0" applyFont="1" applyBorder="1"/>
    <xf numFmtId="0" fontId="18" fillId="0" borderId="9" xfId="0" applyFont="1" applyBorder="1"/>
    <xf numFmtId="0" fontId="17" fillId="4" borderId="4" xfId="0" applyFont="1" applyFill="1" applyBorder="1" applyAlignment="1">
      <alignment horizontal="center" vertical="center"/>
    </xf>
    <xf numFmtId="0" fontId="2" fillId="2" borderId="1" xfId="2" applyFont="1" applyFill="1" applyBorder="1" applyAlignment="1">
      <alignment horizontal="center" vertical="center"/>
    </xf>
    <xf numFmtId="0" fontId="3" fillId="3" borderId="2" xfId="2" applyFont="1" applyFill="1" applyBorder="1"/>
    <xf numFmtId="0" fontId="2" fillId="4" borderId="4" xfId="2" applyFont="1" applyFill="1" applyBorder="1" applyAlignment="1">
      <alignment horizontal="left" vertical="center"/>
    </xf>
    <xf numFmtId="44" fontId="2" fillId="0" borderId="4" xfId="2" applyNumberFormat="1" applyFont="1" applyBorder="1" applyAlignment="1">
      <alignment horizontal="right" vertical="center"/>
    </xf>
    <xf numFmtId="0" fontId="3" fillId="0" borderId="4" xfId="2" applyFont="1" applyBorder="1" applyAlignment="1">
      <alignment horizontal="right"/>
    </xf>
    <xf numFmtId="0" fontId="5" fillId="0" borderId="6" xfId="2" applyFont="1" applyBorder="1" applyAlignment="1">
      <alignment horizontal="left" vertical="center"/>
    </xf>
    <xf numFmtId="0" fontId="3" fillId="0" borderId="6" xfId="2" applyFont="1" applyBorder="1"/>
    <xf numFmtId="0" fontId="6" fillId="5" borderId="5" xfId="2" applyFont="1" applyFill="1" applyBorder="1" applyAlignment="1">
      <alignment horizontal="left" vertical="center" wrapText="1"/>
    </xf>
    <xf numFmtId="0" fontId="3" fillId="0" borderId="7" xfId="2" applyFont="1" applyBorder="1"/>
    <xf numFmtId="0" fontId="7" fillId="5" borderId="5" xfId="2" applyFont="1" applyFill="1" applyBorder="1" applyAlignment="1">
      <alignment horizontal="center" vertical="center" wrapText="1"/>
    </xf>
    <xf numFmtId="0" fontId="3" fillId="0" borderId="8" xfId="2" applyFont="1" applyBorder="1"/>
    <xf numFmtId="0" fontId="3" fillId="0" borderId="1" xfId="2" applyFont="1" applyBorder="1"/>
    <xf numFmtId="0" fontId="3" fillId="0" borderId="2" xfId="2" applyFont="1" applyBorder="1"/>
    <xf numFmtId="0" fontId="3" fillId="0" borderId="9" xfId="2" applyFont="1" applyBorder="1"/>
    <xf numFmtId="0" fontId="4" fillId="0" borderId="19" xfId="2" applyFont="1" applyBorder="1" applyAlignment="1">
      <alignment horizontal="center" wrapText="1"/>
    </xf>
    <xf numFmtId="0" fontId="4" fillId="0" borderId="20" xfId="2" applyFont="1" applyBorder="1" applyAlignment="1">
      <alignment horizontal="center" wrapText="1"/>
    </xf>
    <xf numFmtId="0" fontId="4" fillId="0" borderId="11" xfId="2" applyFont="1" applyBorder="1" applyAlignment="1">
      <alignment horizontal="center" wrapText="1"/>
    </xf>
    <xf numFmtId="0" fontId="11" fillId="0" borderId="23" xfId="2" applyFont="1" applyBorder="1" applyAlignment="1">
      <alignment horizontal="left" vertical="top" wrapText="1"/>
    </xf>
    <xf numFmtId="0" fontId="11" fillId="0" borderId="21" xfId="2" applyFont="1" applyBorder="1" applyAlignment="1">
      <alignment horizontal="left" vertical="top" wrapText="1"/>
    </xf>
    <xf numFmtId="0" fontId="11" fillId="0" borderId="12" xfId="2" applyFont="1" applyBorder="1" applyAlignment="1">
      <alignment horizontal="left" vertical="top" wrapText="1"/>
    </xf>
    <xf numFmtId="0" fontId="3" fillId="0" borderId="20" xfId="2" applyFont="1" applyBorder="1"/>
    <xf numFmtId="0" fontId="3" fillId="0" borderId="11" xfId="2" applyFont="1" applyBorder="1"/>
    <xf numFmtId="0" fontId="12" fillId="0" borderId="23" xfId="2" applyFont="1" applyBorder="1" applyAlignment="1">
      <alignment horizontal="left" vertical="top" wrapText="1"/>
    </xf>
    <xf numFmtId="0" fontId="12" fillId="0" borderId="21" xfId="2" applyFont="1" applyBorder="1" applyAlignment="1">
      <alignment horizontal="left" vertical="top" wrapText="1"/>
    </xf>
    <xf numFmtId="0" fontId="12" fillId="0" borderId="12" xfId="2" applyFont="1" applyBorder="1" applyAlignment="1">
      <alignment horizontal="left" vertical="top"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3" fillId="0" borderId="11" xfId="0" applyFont="1" applyBorder="1"/>
    <xf numFmtId="0" fontId="11" fillId="0" borderId="23" xfId="0" applyFont="1" applyBorder="1" applyAlignment="1">
      <alignment horizontal="left" vertical="top" wrapText="1"/>
    </xf>
    <xf numFmtId="0" fontId="11" fillId="0" borderId="21" xfId="0" applyFont="1" applyBorder="1" applyAlignment="1">
      <alignment horizontal="left" vertical="top" wrapText="1"/>
    </xf>
    <xf numFmtId="0" fontId="11" fillId="0" borderId="12" xfId="0" applyFont="1" applyBorder="1" applyAlignment="1">
      <alignment horizontal="left" vertical="top" wrapText="1"/>
    </xf>
    <xf numFmtId="0" fontId="4" fillId="0" borderId="11" xfId="0" applyFont="1" applyBorder="1" applyAlignment="1">
      <alignment horizontal="center" wrapText="1"/>
    </xf>
    <xf numFmtId="0" fontId="12" fillId="0" borderId="23" xfId="0" applyFont="1" applyBorder="1" applyAlignment="1">
      <alignment horizontal="left" vertical="top" wrapText="1"/>
    </xf>
    <xf numFmtId="0" fontId="12" fillId="0" borderId="21" xfId="0" applyFont="1" applyBorder="1" applyAlignment="1">
      <alignment horizontal="left" vertical="top" wrapText="1"/>
    </xf>
    <xf numFmtId="0" fontId="12" fillId="0" borderId="12" xfId="0" applyFont="1" applyBorder="1" applyAlignment="1">
      <alignment horizontal="left" vertical="top" wrapText="1"/>
    </xf>
    <xf numFmtId="0" fontId="3" fillId="0" borderId="20" xfId="0" applyFont="1" applyBorder="1"/>
    <xf numFmtId="0" fontId="2" fillId="2" borderId="1" xfId="0" applyFont="1" applyFill="1" applyBorder="1" applyAlignment="1">
      <alignment horizontal="center" vertical="center"/>
    </xf>
    <xf numFmtId="0" fontId="3" fillId="3" borderId="2" xfId="0" applyFont="1" applyFill="1" applyBorder="1"/>
    <xf numFmtId="0" fontId="2" fillId="4" borderId="4" xfId="0" applyFont="1" applyFill="1" applyBorder="1" applyAlignment="1">
      <alignment horizontal="left" vertical="center"/>
    </xf>
    <xf numFmtId="44" fontId="2" fillId="0" borderId="4" xfId="0" applyNumberFormat="1" applyFont="1" applyBorder="1" applyAlignment="1">
      <alignment horizontal="right" vertical="center"/>
    </xf>
    <xf numFmtId="0" fontId="3" fillId="0" borderId="4" xfId="0" applyFont="1" applyBorder="1" applyAlignment="1">
      <alignment horizontal="right"/>
    </xf>
    <xf numFmtId="0" fontId="5" fillId="0" borderId="6" xfId="0" applyFont="1" applyBorder="1" applyAlignment="1">
      <alignment horizontal="left" vertical="center"/>
    </xf>
    <xf numFmtId="0" fontId="3" fillId="0" borderId="6" xfId="0" applyFont="1" applyBorder="1"/>
    <xf numFmtId="0" fontId="6" fillId="5" borderId="5" xfId="0" applyFont="1" applyFill="1" applyBorder="1" applyAlignment="1">
      <alignment horizontal="left" vertical="center" wrapText="1"/>
    </xf>
    <xf numFmtId="0" fontId="3" fillId="0" borderId="7" xfId="0" applyFont="1" applyBorder="1"/>
    <xf numFmtId="0" fontId="7" fillId="5" borderId="5" xfId="0" applyFont="1" applyFill="1" applyBorder="1" applyAlignment="1">
      <alignment horizontal="center" vertical="center" wrapText="1"/>
    </xf>
    <xf numFmtId="0" fontId="3" fillId="0" borderId="8" xfId="0" applyFont="1" applyBorder="1"/>
    <xf numFmtId="0" fontId="3" fillId="0" borderId="1" xfId="0" applyFont="1" applyBorder="1"/>
    <xf numFmtId="0" fontId="3" fillId="0" borderId="2" xfId="0" applyFont="1" applyBorder="1"/>
    <xf numFmtId="0" fontId="3" fillId="0" borderId="9" xfId="0" applyFont="1" applyBorder="1"/>
    <xf numFmtId="0" fontId="38" fillId="17" borderId="0" xfId="3" applyFont="1" applyFill="1" applyAlignment="1">
      <alignment horizontal="center" vertical="center"/>
    </xf>
    <xf numFmtId="0" fontId="37" fillId="0" borderId="0" xfId="3"/>
    <xf numFmtId="0" fontId="39" fillId="0" borderId="0" xfId="3" applyFont="1" applyAlignment="1">
      <alignment vertical="center" wrapText="1"/>
    </xf>
    <xf numFmtId="0" fontId="38" fillId="0" borderId="45" xfId="3" applyFont="1" applyBorder="1" applyAlignment="1">
      <alignment horizontal="right" vertical="center"/>
    </xf>
    <xf numFmtId="0" fontId="38" fillId="18" borderId="45" xfId="3" applyFont="1" applyFill="1" applyBorder="1" applyAlignment="1">
      <alignment horizontal="center" vertical="center"/>
    </xf>
    <xf numFmtId="0" fontId="38" fillId="0" borderId="45" xfId="3" applyFont="1" applyBorder="1" applyAlignment="1">
      <alignment horizontal="right" vertical="center" wrapText="1"/>
    </xf>
    <xf numFmtId="0" fontId="40" fillId="0" borderId="45" xfId="3" applyFont="1" applyBorder="1" applyAlignment="1">
      <alignment vertical="top" wrapText="1"/>
    </xf>
    <xf numFmtId="0" fontId="37" fillId="0" borderId="45" xfId="3" applyBorder="1"/>
    <xf numFmtId="0" fontId="38" fillId="0" borderId="45" xfId="3" applyFont="1" applyBorder="1" applyAlignment="1">
      <alignment horizontal="center"/>
    </xf>
    <xf numFmtId="0" fontId="41" fillId="19" borderId="45" xfId="3" applyFont="1" applyFill="1" applyBorder="1" applyAlignment="1">
      <alignment horizontal="left" vertical="center" wrapText="1"/>
    </xf>
    <xf numFmtId="0" fontId="41" fillId="19" borderId="45" xfId="3" applyFont="1" applyFill="1" applyBorder="1" applyAlignment="1">
      <alignment horizontal="center" vertical="center" wrapText="1"/>
    </xf>
    <xf numFmtId="0" fontId="40" fillId="0" borderId="45" xfId="3" applyFont="1" applyBorder="1" applyAlignment="1">
      <alignment vertical="center" wrapText="1"/>
    </xf>
    <xf numFmtId="166" fontId="40" fillId="20" borderId="45" xfId="3" applyNumberFormat="1" applyFont="1" applyFill="1" applyBorder="1" applyAlignment="1">
      <alignment horizontal="center"/>
    </xf>
    <xf numFmtId="166" fontId="40" fillId="0" borderId="45" xfId="3" applyNumberFormat="1" applyFont="1" applyBorder="1" applyAlignment="1">
      <alignment horizontal="center"/>
    </xf>
    <xf numFmtId="0" fontId="38" fillId="21" borderId="45" xfId="3" applyFont="1" applyFill="1" applyBorder="1" applyAlignment="1">
      <alignment vertical="center" wrapText="1"/>
    </xf>
    <xf numFmtId="166" fontId="38" fillId="21" borderId="45" xfId="3" applyNumberFormat="1" applyFont="1" applyFill="1" applyBorder="1" applyAlignment="1">
      <alignment horizontal="center"/>
    </xf>
    <xf numFmtId="0" fontId="40" fillId="0" borderId="45" xfId="3" applyFont="1" applyBorder="1"/>
    <xf numFmtId="0" fontId="40" fillId="0" borderId="45" xfId="3" applyFont="1" applyBorder="1" applyAlignment="1">
      <alignment vertical="top" wrapText="1"/>
    </xf>
  </cellXfs>
  <cellStyles count="4">
    <cellStyle name="Normal" xfId="0" builtinId="0"/>
    <cellStyle name="Normal 2" xfId="2" xr:uid="{C981A807-F759-4EA7-A762-326C69AB2E04}"/>
    <cellStyle name="Normal 3" xfId="3" xr:uid="{FCE63BD3-C950-4E44-9BE0-036B6797BF88}"/>
    <cellStyle name="Percent" xfId="1" builtinId="5"/>
  </cellStyles>
  <dxfs count="1">
    <dxf>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57150</xdr:colOff>
      <xdr:row>53</xdr:row>
      <xdr:rowOff>22860</xdr:rowOff>
    </xdr:from>
    <xdr:ext cx="10923270" cy="5758815"/>
    <xdr:sp macro="" textlink="">
      <xdr:nvSpPr>
        <xdr:cNvPr id="2" name="Shape 3">
          <a:extLst>
            <a:ext uri="{FF2B5EF4-FFF2-40B4-BE49-F238E27FC236}">
              <a16:creationId xmlns:a16="http://schemas.microsoft.com/office/drawing/2014/main" id="{D47D16CC-1B7D-4598-B98A-C6093AE13632}"/>
            </a:ext>
          </a:extLst>
        </xdr:cNvPr>
        <xdr:cNvSpPr txBox="1"/>
      </xdr:nvSpPr>
      <xdr:spPr>
        <a:xfrm>
          <a:off x="57150" y="10256520"/>
          <a:ext cx="10923270" cy="575881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rtl="0"/>
          <a:r>
            <a:rPr lang="en-US" sz="1100" b="1" u="sng">
              <a:effectLst/>
              <a:latin typeface="+mn-lt"/>
              <a:ea typeface="+mn-ea"/>
              <a:cs typeface="+mn-cs"/>
            </a:rPr>
            <a:t>Budget Note</a:t>
          </a:r>
        </a:p>
        <a:p>
          <a:pPr rtl="0"/>
          <a:endParaRPr lang="en-US" sz="1100" b="1" u="sng">
            <a:effectLst/>
            <a:latin typeface="+mn-lt"/>
            <a:ea typeface="+mn-ea"/>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60</xdr:row>
      <xdr:rowOff>133350</xdr:rowOff>
    </xdr:from>
    <xdr:ext cx="11182350" cy="5838825"/>
    <xdr:sp macro="" textlink="">
      <xdr:nvSpPr>
        <xdr:cNvPr id="2" name="Shape 3">
          <a:extLst>
            <a:ext uri="{FF2B5EF4-FFF2-40B4-BE49-F238E27FC236}">
              <a16:creationId xmlns:a16="http://schemas.microsoft.com/office/drawing/2014/main" id="{59389A37-9D9F-44B2-B901-CBD3BB65F6D5}"/>
            </a:ext>
          </a:extLst>
        </xdr:cNvPr>
        <xdr:cNvSpPr txBox="1"/>
      </xdr:nvSpPr>
      <xdr:spPr>
        <a:xfrm>
          <a:off x="57150" y="9648825"/>
          <a:ext cx="11182350" cy="58388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Budget Notes</a:t>
          </a:r>
        </a:p>
        <a:p>
          <a:pPr marL="0" lvl="0" indent="0" algn="l" rtl="0">
            <a:spcBef>
              <a:spcPts val="0"/>
            </a:spcBef>
            <a:spcAft>
              <a:spcPts val="0"/>
            </a:spcAft>
            <a:buClr>
              <a:schemeClr val="dk1"/>
            </a:buClr>
            <a:buSzPts val="1100"/>
            <a:buFont typeface="Arial"/>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60</xdr:row>
      <xdr:rowOff>133350</xdr:rowOff>
    </xdr:from>
    <xdr:ext cx="11182350" cy="5838825"/>
    <xdr:sp macro="" textlink="">
      <xdr:nvSpPr>
        <xdr:cNvPr id="2" name="Shape 3">
          <a:extLst>
            <a:ext uri="{FF2B5EF4-FFF2-40B4-BE49-F238E27FC236}">
              <a16:creationId xmlns:a16="http://schemas.microsoft.com/office/drawing/2014/main" id="{18EA12D9-311E-452A-B94C-73D96B4F665B}"/>
            </a:ext>
          </a:extLst>
        </xdr:cNvPr>
        <xdr:cNvSpPr txBox="1"/>
      </xdr:nvSpPr>
      <xdr:spPr>
        <a:xfrm>
          <a:off x="57150" y="3495675"/>
          <a:ext cx="11182350" cy="58388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rtl="0"/>
          <a:r>
            <a:rPr lang="en-US" sz="1100" b="1" u="sng">
              <a:effectLst/>
              <a:latin typeface="+mn-lt"/>
              <a:ea typeface="+mn-ea"/>
              <a:cs typeface="+mn-cs"/>
            </a:rPr>
            <a:t>Budget Note</a:t>
          </a:r>
          <a:endParaRPr lang="en-US">
            <a:effectLst/>
          </a:endParaRPr>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60</xdr:row>
      <xdr:rowOff>133350</xdr:rowOff>
    </xdr:from>
    <xdr:ext cx="11182350" cy="5838825"/>
    <xdr:sp macro="" textlink="">
      <xdr:nvSpPr>
        <xdr:cNvPr id="2" name="Shape 3">
          <a:extLst>
            <a:ext uri="{FF2B5EF4-FFF2-40B4-BE49-F238E27FC236}">
              <a16:creationId xmlns:a16="http://schemas.microsoft.com/office/drawing/2014/main" id="{441B1D81-6CA5-419C-91AF-2A55A14BCDAF}"/>
            </a:ext>
          </a:extLst>
        </xdr:cNvPr>
        <xdr:cNvSpPr txBox="1"/>
      </xdr:nvSpPr>
      <xdr:spPr>
        <a:xfrm>
          <a:off x="57150" y="8763000"/>
          <a:ext cx="11182350" cy="58388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Arial"/>
            <a:buNone/>
          </a:pPr>
          <a:r>
            <a:rPr lang="en-US" sz="1100" b="1" u="sng">
              <a:solidFill>
                <a:schemeClr val="dk1"/>
              </a:solidFill>
              <a:latin typeface="Arial"/>
              <a:ea typeface="Arial"/>
              <a:cs typeface="Arial"/>
              <a:sym typeface="Arial"/>
            </a:rPr>
            <a:t>Budget Notes</a:t>
          </a: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hared%20drives\DSS%20Opioid%20Settlement\Community%20Grants\SFY27%20RFPs\Attachment_B_Cost_Proposal_Staffing_Credentials_Table.xlsx" TargetMode="External"/><Relationship Id="rId1" Type="http://schemas.openxmlformats.org/officeDocument/2006/relationships/externalLinkPath" Target="Attachment_B_Cost_Proposal_Staffing_Credentials_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1.6 Key Personnel"/>
      <sheetName val="7.0 Proposed Budget"/>
      <sheetName val="7.2 Quarterly Cash Needs"/>
    </sheetNames>
    <sheetDataSet>
      <sheetData sheetId="0"/>
      <sheetData sheetId="1">
        <row r="52">
          <cell r="D52">
            <v>0</v>
          </cell>
        </row>
      </sheetData>
      <sheetData sheetId="2"/>
    </sheetDataSet>
  </externalBook>
</externalLink>
</file>

<file path=xl/theme/theme1.xml><?xml version="1.0" encoding="utf-8"?>
<a:theme xmlns:a="http://schemas.openxmlformats.org/drawingml/2006/main" name="Mini Grant Theme">
  <a:themeElements>
    <a:clrScheme name="Sheets">
      <a:dk1>
        <a:srgbClr val="000000"/>
      </a:dk1>
      <a:lt1>
        <a:srgbClr val="FFFFFF"/>
      </a:lt1>
      <a:dk2>
        <a:srgbClr val="000000"/>
      </a:dk2>
      <a:lt2>
        <a:srgbClr val="FFFFFF"/>
      </a:lt2>
      <a:accent1>
        <a:srgbClr val="AFA0CD"/>
      </a:accent1>
      <a:accent2>
        <a:srgbClr val="F5A425"/>
      </a:accent2>
      <a:accent3>
        <a:srgbClr val="FFD48A"/>
      </a:accent3>
      <a:accent4>
        <a:srgbClr val="AE6F54"/>
      </a:accent4>
      <a:accent5>
        <a:srgbClr val="FF6600"/>
      </a:accent5>
      <a:accent6>
        <a:srgbClr val="FAAF68"/>
      </a:accent6>
      <a:hlink>
        <a:srgbClr val="AFA0CD"/>
      </a:hlink>
      <a:folHlink>
        <a:srgbClr val="AFA0CD"/>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9C93-C060-4AE1-ADB1-092BAC3DDF8C}">
  <sheetPr>
    <pageSetUpPr fitToPage="1"/>
  </sheetPr>
  <dimension ref="A1:N26"/>
  <sheetViews>
    <sheetView tabSelected="1" workbookViewId="0">
      <selection activeCell="C19" sqref="C19"/>
    </sheetView>
  </sheetViews>
  <sheetFormatPr defaultRowHeight="14.15" x14ac:dyDescent="0.35"/>
  <cols>
    <col min="1" max="1" width="27.85546875" customWidth="1"/>
    <col min="2" max="3" width="22.28515625" customWidth="1"/>
    <col min="4" max="4" width="30.640625" customWidth="1"/>
    <col min="5" max="5" width="8.35546875" bestFit="1" customWidth="1"/>
    <col min="6" max="6" width="10.5" bestFit="1" customWidth="1"/>
    <col min="7" max="7" width="19.5" bestFit="1" customWidth="1"/>
    <col min="8" max="8" width="14.140625" customWidth="1"/>
    <col min="9" max="9" width="16.0703125" customWidth="1"/>
    <col min="10" max="10" width="14.5703125" customWidth="1"/>
    <col min="11" max="11" width="13.28515625" customWidth="1"/>
    <col min="12" max="12" width="17.7109375" customWidth="1"/>
    <col min="13" max="13" width="16.92578125" customWidth="1"/>
    <col min="14" max="14" width="16.78515625" customWidth="1"/>
    <col min="15" max="15" width="14.85546875" customWidth="1"/>
    <col min="16" max="16" width="23.2109375" customWidth="1"/>
  </cols>
  <sheetData>
    <row r="1" spans="1:14" ht="20.6" x14ac:dyDescent="0.55000000000000004">
      <c r="A1" s="164" t="s">
        <v>84</v>
      </c>
    </row>
    <row r="2" spans="1:14" ht="14.6" x14ac:dyDescent="0.4">
      <c r="A2" s="165" t="s">
        <v>85</v>
      </c>
    </row>
    <row r="3" spans="1:14" ht="14.6" thickBot="1" x14ac:dyDescent="0.4"/>
    <row r="4" spans="1:14" ht="15" thickTop="1" thickBot="1" x14ac:dyDescent="0.4">
      <c r="A4" s="192" t="s">
        <v>70</v>
      </c>
      <c r="B4" s="193"/>
      <c r="C4" s="194"/>
      <c r="M4" s="157"/>
    </row>
    <row r="5" spans="1:14" ht="21.9" customHeight="1" thickTop="1" thickBot="1" x14ac:dyDescent="0.4">
      <c r="A5" s="198">
        <f>L25</f>
        <v>0</v>
      </c>
      <c r="B5" s="199"/>
      <c r="C5" s="200"/>
      <c r="M5" s="158"/>
    </row>
    <row r="6" spans="1:14" ht="15" thickTop="1" thickBot="1" x14ac:dyDescent="0.4">
      <c r="A6" s="192" t="s">
        <v>63</v>
      </c>
      <c r="B6" s="193"/>
      <c r="C6" s="194"/>
    </row>
    <row r="7" spans="1:14" ht="20.149999999999999" customHeight="1" thickTop="1" thickBot="1" x14ac:dyDescent="0.4">
      <c r="A7" s="201">
        <f>E25</f>
        <v>0</v>
      </c>
      <c r="B7" s="202"/>
      <c r="C7" s="203"/>
    </row>
    <row r="8" spans="1:14" ht="15" thickTop="1" thickBot="1" x14ac:dyDescent="0.4">
      <c r="A8" s="192" t="s">
        <v>65</v>
      </c>
      <c r="B8" s="193"/>
      <c r="C8" s="194"/>
    </row>
    <row r="9" spans="1:14" ht="19.3" thickTop="1" thickBot="1" x14ac:dyDescent="0.4">
      <c r="A9" s="195">
        <f>AVERAGE(N13:N25)</f>
        <v>0</v>
      </c>
      <c r="B9" s="196"/>
      <c r="C9" s="197"/>
    </row>
    <row r="11" spans="1:14" ht="14.6" x14ac:dyDescent="0.35">
      <c r="A11" s="204" t="s">
        <v>71</v>
      </c>
      <c r="B11" s="204"/>
      <c r="C11" s="204"/>
    </row>
    <row r="12" spans="1:14" ht="44.15" thickBot="1" x14ac:dyDescent="0.4">
      <c r="A12" s="175" t="s">
        <v>58</v>
      </c>
      <c r="B12" s="175" t="s">
        <v>59</v>
      </c>
      <c r="C12" s="175" t="s">
        <v>60</v>
      </c>
      <c r="D12" s="175" t="s">
        <v>61</v>
      </c>
      <c r="E12" s="175" t="s">
        <v>62</v>
      </c>
      <c r="F12" s="175" t="s">
        <v>74</v>
      </c>
      <c r="G12" s="175" t="s">
        <v>75</v>
      </c>
      <c r="H12" s="175" t="s">
        <v>64</v>
      </c>
      <c r="I12" s="175" t="s">
        <v>66</v>
      </c>
      <c r="J12" s="175" t="s">
        <v>67</v>
      </c>
      <c r="K12" s="175" t="s">
        <v>68</v>
      </c>
      <c r="L12" s="175" t="s">
        <v>69</v>
      </c>
      <c r="M12" s="175" t="s">
        <v>72</v>
      </c>
      <c r="N12" s="175" t="s">
        <v>73</v>
      </c>
    </row>
    <row r="13" spans="1:14" ht="15" thickBot="1" x14ac:dyDescent="0.45">
      <c r="A13" s="183" t="s">
        <v>76</v>
      </c>
      <c r="B13" s="184" t="s">
        <v>83</v>
      </c>
      <c r="C13" s="185" t="s">
        <v>77</v>
      </c>
      <c r="D13" s="185" t="s">
        <v>78</v>
      </c>
      <c r="E13" s="186">
        <v>1</v>
      </c>
      <c r="F13" s="187" t="s">
        <v>79</v>
      </c>
      <c r="G13" s="185" t="s">
        <v>80</v>
      </c>
      <c r="H13" s="188">
        <v>68000</v>
      </c>
      <c r="I13" s="189">
        <v>0.6</v>
      </c>
      <c r="J13" s="190">
        <f t="shared" ref="J13:J24" si="0">E13*H13*I13</f>
        <v>40800</v>
      </c>
      <c r="K13" s="189">
        <v>0.22</v>
      </c>
      <c r="L13" s="190">
        <f t="shared" ref="L13:L24" si="1">J13*(1+K13)</f>
        <v>49776</v>
      </c>
      <c r="M13" s="189">
        <v>0.4</v>
      </c>
      <c r="N13" s="191">
        <v>0</v>
      </c>
    </row>
    <row r="14" spans="1:14" ht="14.6" x14ac:dyDescent="0.4">
      <c r="A14" s="176"/>
      <c r="B14" s="176"/>
      <c r="C14" s="177"/>
      <c r="D14" s="177"/>
      <c r="E14" s="178">
        <v>0</v>
      </c>
      <c r="F14" s="179" t="s">
        <v>79</v>
      </c>
      <c r="G14" s="177"/>
      <c r="H14" s="180">
        <v>0</v>
      </c>
      <c r="I14" s="181">
        <v>0</v>
      </c>
      <c r="J14" s="182">
        <f t="shared" si="0"/>
        <v>0</v>
      </c>
      <c r="K14" s="181">
        <v>0</v>
      </c>
      <c r="L14" s="182">
        <f t="shared" si="1"/>
        <v>0</v>
      </c>
      <c r="M14" s="181">
        <v>0</v>
      </c>
      <c r="N14" s="181">
        <v>0</v>
      </c>
    </row>
    <row r="15" spans="1:14" ht="14.6" x14ac:dyDescent="0.4">
      <c r="A15" s="160"/>
      <c r="B15" s="160"/>
      <c r="C15" s="161"/>
      <c r="D15" s="161"/>
      <c r="E15" s="166">
        <v>0</v>
      </c>
      <c r="F15" s="167" t="s">
        <v>81</v>
      </c>
      <c r="G15" s="161"/>
      <c r="H15" s="168">
        <v>0</v>
      </c>
      <c r="I15" s="169">
        <v>0</v>
      </c>
      <c r="J15" s="159">
        <f t="shared" si="0"/>
        <v>0</v>
      </c>
      <c r="K15" s="169">
        <v>0</v>
      </c>
      <c r="L15" s="159">
        <f t="shared" si="1"/>
        <v>0</v>
      </c>
      <c r="M15" s="169">
        <v>0</v>
      </c>
      <c r="N15" s="169">
        <v>0</v>
      </c>
    </row>
    <row r="16" spans="1:14" ht="14.6" x14ac:dyDescent="0.4">
      <c r="A16" s="162"/>
      <c r="B16" s="162"/>
      <c r="C16" s="163"/>
      <c r="D16" s="163"/>
      <c r="E16" s="166">
        <v>0</v>
      </c>
      <c r="F16" s="167" t="s">
        <v>79</v>
      </c>
      <c r="G16" s="163"/>
      <c r="H16" s="168">
        <v>0</v>
      </c>
      <c r="I16" s="169">
        <v>0</v>
      </c>
      <c r="J16" s="159">
        <f t="shared" si="0"/>
        <v>0</v>
      </c>
      <c r="K16" s="169">
        <v>0</v>
      </c>
      <c r="L16" s="159">
        <f t="shared" si="1"/>
        <v>0</v>
      </c>
      <c r="M16" s="169">
        <v>0</v>
      </c>
      <c r="N16" s="169">
        <v>0</v>
      </c>
    </row>
    <row r="17" spans="1:14" ht="14.6" x14ac:dyDescent="0.4">
      <c r="A17" s="160"/>
      <c r="B17" s="160"/>
      <c r="C17" s="161"/>
      <c r="D17" s="161"/>
      <c r="E17" s="166">
        <v>0</v>
      </c>
      <c r="F17" s="167" t="s">
        <v>79</v>
      </c>
      <c r="G17" s="161"/>
      <c r="H17" s="168">
        <v>0</v>
      </c>
      <c r="I17" s="169">
        <v>0</v>
      </c>
      <c r="J17" s="159">
        <f t="shared" si="0"/>
        <v>0</v>
      </c>
      <c r="K17" s="169">
        <v>0</v>
      </c>
      <c r="L17" s="159">
        <f t="shared" si="1"/>
        <v>0</v>
      </c>
      <c r="M17" s="169">
        <v>0</v>
      </c>
      <c r="N17" s="169">
        <v>0</v>
      </c>
    </row>
    <row r="18" spans="1:14" ht="14.6" x14ac:dyDescent="0.4">
      <c r="A18" s="162"/>
      <c r="B18" s="162"/>
      <c r="C18" s="163"/>
      <c r="D18" s="163"/>
      <c r="E18" s="166">
        <v>0</v>
      </c>
      <c r="F18" s="167" t="s">
        <v>79</v>
      </c>
      <c r="G18" s="163"/>
      <c r="H18" s="168">
        <v>0</v>
      </c>
      <c r="I18" s="169">
        <v>0</v>
      </c>
      <c r="J18" s="159">
        <f t="shared" si="0"/>
        <v>0</v>
      </c>
      <c r="K18" s="169">
        <v>0</v>
      </c>
      <c r="L18" s="159">
        <f t="shared" si="1"/>
        <v>0</v>
      </c>
      <c r="M18" s="169">
        <v>0</v>
      </c>
      <c r="N18" s="169">
        <v>0</v>
      </c>
    </row>
    <row r="19" spans="1:14" ht="14.6" x14ac:dyDescent="0.4">
      <c r="A19" s="160"/>
      <c r="B19" s="160"/>
      <c r="C19" s="161"/>
      <c r="D19" s="161"/>
      <c r="E19" s="166">
        <v>0</v>
      </c>
      <c r="F19" s="167" t="s">
        <v>79</v>
      </c>
      <c r="G19" s="161"/>
      <c r="H19" s="168">
        <v>0</v>
      </c>
      <c r="I19" s="169">
        <v>0</v>
      </c>
      <c r="J19" s="159">
        <f t="shared" si="0"/>
        <v>0</v>
      </c>
      <c r="K19" s="169">
        <v>0</v>
      </c>
      <c r="L19" s="159">
        <f t="shared" si="1"/>
        <v>0</v>
      </c>
      <c r="M19" s="169">
        <v>0</v>
      </c>
      <c r="N19" s="169">
        <v>0</v>
      </c>
    </row>
    <row r="20" spans="1:14" ht="14.6" x14ac:dyDescent="0.4">
      <c r="A20" s="162"/>
      <c r="B20" s="162"/>
      <c r="C20" s="163"/>
      <c r="D20" s="163"/>
      <c r="E20" s="166">
        <v>0</v>
      </c>
      <c r="F20" s="167" t="s">
        <v>81</v>
      </c>
      <c r="G20" s="163"/>
      <c r="H20" s="168">
        <v>0</v>
      </c>
      <c r="I20" s="169">
        <v>0</v>
      </c>
      <c r="J20" s="159">
        <f t="shared" si="0"/>
        <v>0</v>
      </c>
      <c r="K20" s="169">
        <v>0</v>
      </c>
      <c r="L20" s="159">
        <f t="shared" si="1"/>
        <v>0</v>
      </c>
      <c r="M20" s="169">
        <v>0</v>
      </c>
      <c r="N20" s="169">
        <v>0</v>
      </c>
    </row>
    <row r="21" spans="1:14" ht="14.6" x14ac:dyDescent="0.4">
      <c r="A21" s="160"/>
      <c r="B21" s="160"/>
      <c r="C21" s="161"/>
      <c r="D21" s="161"/>
      <c r="E21" s="166">
        <v>0</v>
      </c>
      <c r="F21" s="167" t="s">
        <v>81</v>
      </c>
      <c r="G21" s="161"/>
      <c r="H21" s="168">
        <v>0</v>
      </c>
      <c r="I21" s="169">
        <v>0</v>
      </c>
      <c r="J21" s="159">
        <f t="shared" si="0"/>
        <v>0</v>
      </c>
      <c r="K21" s="169">
        <v>0</v>
      </c>
      <c r="L21" s="159">
        <f t="shared" si="1"/>
        <v>0</v>
      </c>
      <c r="M21" s="169">
        <v>0</v>
      </c>
      <c r="N21" s="169">
        <v>0</v>
      </c>
    </row>
    <row r="22" spans="1:14" ht="14.6" x14ac:dyDescent="0.4">
      <c r="A22" s="162"/>
      <c r="B22" s="162"/>
      <c r="C22" s="163"/>
      <c r="D22" s="163"/>
      <c r="E22" s="166">
        <v>0</v>
      </c>
      <c r="F22" s="167" t="s">
        <v>81</v>
      </c>
      <c r="G22" s="163"/>
      <c r="H22" s="168">
        <v>0</v>
      </c>
      <c r="I22" s="169">
        <v>0</v>
      </c>
      <c r="J22" s="159">
        <f t="shared" si="0"/>
        <v>0</v>
      </c>
      <c r="K22" s="169">
        <v>0</v>
      </c>
      <c r="L22" s="159">
        <f t="shared" si="1"/>
        <v>0</v>
      </c>
      <c r="M22" s="169">
        <v>0</v>
      </c>
      <c r="N22" s="169">
        <v>0</v>
      </c>
    </row>
    <row r="23" spans="1:14" ht="14.6" x14ac:dyDescent="0.4">
      <c r="A23" s="160"/>
      <c r="B23" s="160"/>
      <c r="C23" s="161"/>
      <c r="D23" s="161"/>
      <c r="E23" s="166">
        <v>0</v>
      </c>
      <c r="F23" s="167" t="s">
        <v>81</v>
      </c>
      <c r="G23" s="161"/>
      <c r="H23" s="168">
        <v>0</v>
      </c>
      <c r="I23" s="169">
        <v>0</v>
      </c>
      <c r="J23" s="159">
        <f t="shared" si="0"/>
        <v>0</v>
      </c>
      <c r="K23" s="169">
        <v>0</v>
      </c>
      <c r="L23" s="159">
        <f t="shared" si="1"/>
        <v>0</v>
      </c>
      <c r="M23" s="169">
        <v>0</v>
      </c>
      <c r="N23" s="169">
        <v>0</v>
      </c>
    </row>
    <row r="24" spans="1:14" ht="14.6" x14ac:dyDescent="0.4">
      <c r="A24" s="162"/>
      <c r="B24" s="162"/>
      <c r="C24" s="163"/>
      <c r="D24" s="163"/>
      <c r="E24" s="166">
        <v>0</v>
      </c>
      <c r="F24" s="167" t="s">
        <v>81</v>
      </c>
      <c r="G24" s="163"/>
      <c r="H24" s="168">
        <v>0</v>
      </c>
      <c r="I24" s="169">
        <v>0</v>
      </c>
      <c r="J24" s="159">
        <f t="shared" si="0"/>
        <v>0</v>
      </c>
      <c r="K24" s="169">
        <v>0</v>
      </c>
      <c r="L24" s="159">
        <f t="shared" si="1"/>
        <v>0</v>
      </c>
      <c r="M24" s="169">
        <v>0</v>
      </c>
      <c r="N24" s="169">
        <v>0</v>
      </c>
    </row>
    <row r="25" spans="1:14" ht="15" thickBot="1" x14ac:dyDescent="0.45">
      <c r="A25" s="170" t="s">
        <v>82</v>
      </c>
      <c r="B25" s="170"/>
      <c r="C25" s="171"/>
      <c r="D25" s="171"/>
      <c r="E25" s="172">
        <f>SUM(E14:E24)</f>
        <v>0</v>
      </c>
      <c r="F25" s="171"/>
      <c r="G25" s="171"/>
      <c r="H25" s="173">
        <f>SUM(H14:H24)</f>
        <v>0</v>
      </c>
      <c r="I25" s="174"/>
      <c r="J25" s="173">
        <f>SUM(J14:J24)</f>
        <v>0</v>
      </c>
      <c r="K25" s="174"/>
      <c r="L25" s="173">
        <f>SUM(L14:L24)</f>
        <v>0</v>
      </c>
      <c r="M25" s="174"/>
      <c r="N25" s="174"/>
    </row>
    <row r="26" spans="1:14" ht="14.6" thickTop="1" x14ac:dyDescent="0.35"/>
  </sheetData>
  <mergeCells count="7">
    <mergeCell ref="A11:C11"/>
    <mergeCell ref="A4:C4"/>
    <mergeCell ref="A8:C8"/>
    <mergeCell ref="A9:C9"/>
    <mergeCell ref="A5:C5"/>
    <mergeCell ref="A6:C6"/>
    <mergeCell ref="A7:C7"/>
  </mergeCells>
  <dataValidations count="3">
    <dataValidation type="list" allowBlank="1" sqref="F13:F24" xr:uid="{6BA4C8FA-BC86-44E5-8E22-DA2FF933B156}">
      <formula1>"Filled,Vacant"</formula1>
    </dataValidation>
    <dataValidation type="list" allowBlank="1" sqref="C13:C24" xr:uid="{9835CC2F-6962-4132-A88D-00F1CD734D2A}">
      <formula1>"Licensed Clinical,Peer Support,Case Management,Prevention Specialist,Project Management,Administrative,Other"</formula1>
    </dataValidation>
    <dataValidation type="decimal" allowBlank="1" showInputMessage="1" showErrorMessage="1" sqref="E13:E24" xr:uid="{641F0068-5920-44FF-B9D1-6096A929F8FB}">
      <formula1>0</formula1>
      <formula2>1</formula2>
    </dataValidation>
  </dataValidations>
  <pageMargins left="0.25" right="0.25" top="0.75" bottom="0.75" header="0.3" footer="0.3"/>
  <pageSetup scale="49"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1606F-6EF8-4592-9CFB-8C6C41A77A70}">
  <sheetPr>
    <tabColor theme="4"/>
    <pageSetUpPr fitToPage="1"/>
  </sheetPr>
  <dimension ref="A1:F52"/>
  <sheetViews>
    <sheetView workbookViewId="0">
      <pane xSplit="1" ySplit="8" topLeftCell="B12" activePane="bottomRight" state="frozen"/>
      <selection pane="topRight" activeCell="B1" sqref="B1"/>
      <selection pane="bottomLeft" activeCell="A9" sqref="A9"/>
      <selection pane="bottomRight" activeCell="A13" sqref="A13"/>
    </sheetView>
  </sheetViews>
  <sheetFormatPr defaultColWidth="12.5703125" defaultRowHeight="15" customHeight="1" x14ac:dyDescent="0.4"/>
  <cols>
    <col min="1" max="1" width="49.7109375" style="117" customWidth="1"/>
    <col min="2" max="3" width="7.5703125" style="117" customWidth="1"/>
    <col min="4" max="4" width="18.0703125" style="117" customWidth="1"/>
    <col min="5" max="5" width="14.5" style="117" customWidth="1"/>
    <col min="6" max="6" width="46.5" style="117" customWidth="1"/>
    <col min="7" max="7" width="9" style="117" customWidth="1"/>
    <col min="8" max="20" width="8.5703125" style="117" customWidth="1"/>
    <col min="21" max="16384" width="12.5703125" style="117"/>
  </cols>
  <sheetData>
    <row r="1" spans="1:6" ht="23.25" customHeight="1" thickBot="1" x14ac:dyDescent="0.45">
      <c r="A1" s="210" t="s">
        <v>86</v>
      </c>
      <c r="B1" s="211"/>
      <c r="C1" s="211"/>
      <c r="D1" s="211"/>
      <c r="E1" s="211"/>
      <c r="F1" s="211"/>
    </row>
    <row r="2" spans="1:6" ht="23.25" customHeight="1" thickBot="1" x14ac:dyDescent="0.45">
      <c r="A2" s="114" t="s">
        <v>57</v>
      </c>
      <c r="B2" s="223"/>
      <c r="C2" s="223"/>
      <c r="D2" s="223"/>
      <c r="E2" s="223"/>
      <c r="F2" s="223"/>
    </row>
    <row r="3" spans="1:6" ht="23.25" customHeight="1" thickBot="1" x14ac:dyDescent="0.45">
      <c r="A3" s="114" t="s">
        <v>2</v>
      </c>
      <c r="B3" s="212">
        <f>D52</f>
        <v>0</v>
      </c>
      <c r="C3" s="213"/>
      <c r="D3" s="213"/>
      <c r="E3" s="116"/>
      <c r="F3" s="115"/>
    </row>
    <row r="4" spans="1:6" ht="14.25" customHeight="1" x14ac:dyDescent="0.4">
      <c r="A4" s="118"/>
      <c r="B4" s="214"/>
      <c r="C4" s="215"/>
      <c r="D4" s="215"/>
      <c r="E4" s="215"/>
      <c r="F4" s="119"/>
    </row>
    <row r="5" spans="1:6" ht="3.75" customHeight="1" thickBot="1" x14ac:dyDescent="0.45">
      <c r="A5" s="120"/>
      <c r="B5" s="121"/>
      <c r="C5" s="121"/>
      <c r="D5" s="122"/>
      <c r="E5" s="122"/>
      <c r="F5" s="123"/>
    </row>
    <row r="6" spans="1:6" ht="16.5" customHeight="1" x14ac:dyDescent="0.4">
      <c r="A6" s="216"/>
      <c r="B6" s="218" t="s">
        <v>3</v>
      </c>
      <c r="C6" s="215"/>
      <c r="D6" s="215"/>
      <c r="E6" s="215"/>
      <c r="F6" s="219"/>
    </row>
    <row r="7" spans="1:6" ht="6.75" customHeight="1" thickBot="1" x14ac:dyDescent="0.45">
      <c r="A7" s="217"/>
      <c r="B7" s="220"/>
      <c r="C7" s="221"/>
      <c r="D7" s="221"/>
      <c r="E7" s="221"/>
      <c r="F7" s="222"/>
    </row>
    <row r="8" spans="1:6" ht="30.45" x14ac:dyDescent="0.4">
      <c r="A8" s="217"/>
      <c r="B8" s="124" t="s">
        <v>4</v>
      </c>
      <c r="C8" s="124" t="s">
        <v>5</v>
      </c>
      <c r="D8" s="125" t="s">
        <v>6</v>
      </c>
      <c r="E8" s="126" t="s">
        <v>7</v>
      </c>
      <c r="F8" s="127" t="s">
        <v>8</v>
      </c>
    </row>
    <row r="9" spans="1:6" ht="14.25" customHeight="1" x14ac:dyDescent="0.4">
      <c r="A9" s="128" t="s">
        <v>9</v>
      </c>
      <c r="B9" s="129"/>
      <c r="C9" s="129"/>
      <c r="D9" s="130">
        <f>SUM(D10:D14)</f>
        <v>0</v>
      </c>
      <c r="E9" s="131" t="e">
        <f>D9/D52</f>
        <v>#DIV/0!</v>
      </c>
      <c r="F9" s="132"/>
    </row>
    <row r="10" spans="1:6" ht="14.25" customHeight="1" x14ac:dyDescent="0.4">
      <c r="A10" s="135"/>
      <c r="B10" s="133"/>
      <c r="C10" s="133"/>
      <c r="D10" s="136">
        <f t="shared" ref="D10:D14" si="0">B10*C10</f>
        <v>0</v>
      </c>
      <c r="E10" s="205"/>
      <c r="F10" s="139"/>
    </row>
    <row r="11" spans="1:6" ht="14.25" customHeight="1" x14ac:dyDescent="0.4">
      <c r="A11" s="135"/>
      <c r="B11" s="133"/>
      <c r="C11" s="133"/>
      <c r="D11" s="136">
        <f t="shared" si="0"/>
        <v>0</v>
      </c>
      <c r="E11" s="208"/>
      <c r="F11" s="139"/>
    </row>
    <row r="12" spans="1:6" ht="15.45" x14ac:dyDescent="0.4">
      <c r="A12" s="135"/>
      <c r="B12" s="133"/>
      <c r="C12" s="133"/>
      <c r="D12" s="136">
        <f t="shared" si="0"/>
        <v>0</v>
      </c>
      <c r="E12" s="208"/>
      <c r="F12" s="139"/>
    </row>
    <row r="13" spans="1:6" ht="15.45" x14ac:dyDescent="0.4">
      <c r="A13" s="135"/>
      <c r="B13" s="137"/>
      <c r="C13" s="137"/>
      <c r="D13" s="136">
        <f t="shared" si="0"/>
        <v>0</v>
      </c>
      <c r="E13" s="208"/>
      <c r="F13" s="139"/>
    </row>
    <row r="14" spans="1:6" ht="21.75" customHeight="1" x14ac:dyDescent="0.4">
      <c r="A14" s="135"/>
      <c r="B14" s="137"/>
      <c r="C14" s="137"/>
      <c r="D14" s="136">
        <f t="shared" si="0"/>
        <v>0</v>
      </c>
      <c r="E14" s="209"/>
      <c r="F14" s="139"/>
    </row>
    <row r="15" spans="1:6" ht="15.45" x14ac:dyDescent="0.4">
      <c r="A15" s="128" t="s">
        <v>10</v>
      </c>
      <c r="B15" s="129"/>
      <c r="C15" s="129"/>
      <c r="D15" s="130">
        <f>SUM(D16:D19)</f>
        <v>0</v>
      </c>
      <c r="E15" s="154" t="e">
        <f>D15/D52</f>
        <v>#DIV/0!</v>
      </c>
      <c r="F15" s="132"/>
    </row>
    <row r="16" spans="1:6" ht="15.45" x14ac:dyDescent="0.4">
      <c r="A16" s="135" t="s">
        <v>11</v>
      </c>
      <c r="B16" s="133"/>
      <c r="C16" s="133"/>
      <c r="D16" s="136">
        <f>B16*C16</f>
        <v>0</v>
      </c>
      <c r="E16" s="205"/>
      <c r="F16" s="139"/>
    </row>
    <row r="17" spans="1:6" ht="15.45" x14ac:dyDescent="0.4">
      <c r="A17" s="140" t="s">
        <v>12</v>
      </c>
      <c r="B17" s="137"/>
      <c r="C17" s="137"/>
      <c r="D17" s="136">
        <f>B17*C17</f>
        <v>0</v>
      </c>
      <c r="E17" s="206"/>
      <c r="F17" s="139"/>
    </row>
    <row r="18" spans="1:6" ht="15.45" x14ac:dyDescent="0.4">
      <c r="A18" s="140" t="s">
        <v>13</v>
      </c>
      <c r="B18" s="137"/>
      <c r="C18" s="137"/>
      <c r="D18" s="136">
        <f>B18*C18</f>
        <v>0</v>
      </c>
      <c r="E18" s="206"/>
      <c r="F18" s="139"/>
    </row>
    <row r="19" spans="1:6" ht="15.45" x14ac:dyDescent="0.4">
      <c r="A19" s="140" t="s">
        <v>14</v>
      </c>
      <c r="B19" s="137"/>
      <c r="C19" s="137"/>
      <c r="D19" s="136">
        <f>B19*C19</f>
        <v>0</v>
      </c>
      <c r="E19" s="206"/>
      <c r="F19" s="139"/>
    </row>
    <row r="20" spans="1:6" ht="15.45" x14ac:dyDescent="0.4">
      <c r="A20" s="128" t="s">
        <v>15</v>
      </c>
      <c r="B20" s="129"/>
      <c r="C20" s="129"/>
      <c r="D20" s="130">
        <f>SUM(D21:D24)</f>
        <v>0</v>
      </c>
      <c r="E20" s="131" t="e">
        <f>D20/D52</f>
        <v>#DIV/0!</v>
      </c>
      <c r="F20" s="132"/>
    </row>
    <row r="21" spans="1:6" ht="15.45" x14ac:dyDescent="0.4">
      <c r="A21" s="135"/>
      <c r="B21" s="133"/>
      <c r="C21" s="133"/>
      <c r="D21" s="136">
        <f t="shared" ref="D21:D24" si="1">B21*C21</f>
        <v>0</v>
      </c>
      <c r="E21" s="205"/>
      <c r="F21" s="139"/>
    </row>
    <row r="22" spans="1:6" ht="15.45" x14ac:dyDescent="0.4">
      <c r="A22" s="135"/>
      <c r="B22" s="133"/>
      <c r="C22" s="133"/>
      <c r="D22" s="136">
        <f t="shared" si="1"/>
        <v>0</v>
      </c>
      <c r="E22" s="208"/>
      <c r="F22" s="139"/>
    </row>
    <row r="23" spans="1:6" ht="15.45" x14ac:dyDescent="0.4">
      <c r="A23" s="135"/>
      <c r="B23" s="133"/>
      <c r="C23" s="133"/>
      <c r="D23" s="136">
        <f t="shared" si="1"/>
        <v>0</v>
      </c>
      <c r="E23" s="208"/>
      <c r="F23" s="139"/>
    </row>
    <row r="24" spans="1:6" ht="15.45" x14ac:dyDescent="0.4">
      <c r="A24" s="135"/>
      <c r="B24" s="137"/>
      <c r="C24" s="137"/>
      <c r="D24" s="136">
        <f t="shared" si="1"/>
        <v>0</v>
      </c>
      <c r="E24" s="208"/>
      <c r="F24" s="139"/>
    </row>
    <row r="25" spans="1:6" ht="15.45" x14ac:dyDescent="0.4">
      <c r="A25" s="128" t="s">
        <v>16</v>
      </c>
      <c r="B25" s="129"/>
      <c r="C25" s="129"/>
      <c r="D25" s="130">
        <f>SUM(D26:D28)</f>
        <v>0</v>
      </c>
      <c r="E25" s="154" t="e">
        <f>D25/D52</f>
        <v>#DIV/0!</v>
      </c>
      <c r="F25" s="132"/>
    </row>
    <row r="26" spans="1:6" ht="15.45" x14ac:dyDescent="0.4">
      <c r="A26" s="135" t="s">
        <v>27</v>
      </c>
      <c r="B26" s="133"/>
      <c r="C26" s="133"/>
      <c r="D26" s="136">
        <f>B26*C26</f>
        <v>0</v>
      </c>
      <c r="E26" s="205"/>
      <c r="F26" s="139"/>
    </row>
    <row r="27" spans="1:6" ht="15.45" x14ac:dyDescent="0.4">
      <c r="A27" s="135"/>
      <c r="B27" s="133"/>
      <c r="C27" s="133"/>
      <c r="D27" s="136">
        <f>B27*C27</f>
        <v>0</v>
      </c>
      <c r="E27" s="208"/>
      <c r="F27" s="139"/>
    </row>
    <row r="28" spans="1:6" ht="15.45" x14ac:dyDescent="0.4">
      <c r="A28" s="135"/>
      <c r="B28" s="133"/>
      <c r="C28" s="133"/>
      <c r="D28" s="136">
        <f>B28*C28</f>
        <v>0</v>
      </c>
      <c r="E28" s="208"/>
      <c r="F28" s="139"/>
    </row>
    <row r="29" spans="1:6" ht="15.45" x14ac:dyDescent="0.4">
      <c r="A29" s="141"/>
      <c r="B29" s="137"/>
      <c r="C29" s="137"/>
      <c r="D29" s="136">
        <f>B29*C29</f>
        <v>0</v>
      </c>
      <c r="E29" s="209"/>
      <c r="F29" s="139"/>
    </row>
    <row r="30" spans="1:6" ht="15.45" x14ac:dyDescent="0.4">
      <c r="A30" s="128" t="s">
        <v>17</v>
      </c>
      <c r="B30" s="129"/>
      <c r="C30" s="129"/>
      <c r="D30" s="130">
        <f>SUM(D31:D33)</f>
        <v>0</v>
      </c>
      <c r="E30" s="154" t="e">
        <f>D30/D52</f>
        <v>#DIV/0!</v>
      </c>
      <c r="F30" s="132"/>
    </row>
    <row r="31" spans="1:6" ht="15.45" x14ac:dyDescent="0.4">
      <c r="A31" s="135" t="s">
        <v>28</v>
      </c>
      <c r="B31" s="133"/>
      <c r="C31" s="133"/>
      <c r="D31" s="136">
        <f>B31*C31</f>
        <v>0</v>
      </c>
      <c r="E31" s="205"/>
      <c r="F31" s="139"/>
    </row>
    <row r="32" spans="1:6" ht="15.45" x14ac:dyDescent="0.4">
      <c r="A32" s="135"/>
      <c r="B32" s="133"/>
      <c r="C32" s="133"/>
      <c r="D32" s="136">
        <f>B32*C32</f>
        <v>0</v>
      </c>
      <c r="E32" s="208"/>
      <c r="F32" s="139"/>
    </row>
    <row r="33" spans="1:6" ht="15.45" x14ac:dyDescent="0.4">
      <c r="A33" s="135"/>
      <c r="B33" s="133"/>
      <c r="C33" s="133"/>
      <c r="D33" s="136">
        <f>B33*C33</f>
        <v>0</v>
      </c>
      <c r="E33" s="208"/>
      <c r="F33" s="139"/>
    </row>
    <row r="34" spans="1:6" ht="15.45" x14ac:dyDescent="0.4">
      <c r="A34" s="135"/>
      <c r="B34" s="133"/>
      <c r="C34" s="133"/>
      <c r="D34" s="136">
        <f>B34*C34</f>
        <v>0</v>
      </c>
      <c r="E34" s="209"/>
      <c r="F34" s="139"/>
    </row>
    <row r="35" spans="1:6" ht="15.45" x14ac:dyDescent="0.4">
      <c r="A35" s="128" t="s">
        <v>18</v>
      </c>
      <c r="B35" s="129"/>
      <c r="C35" s="129"/>
      <c r="D35" s="130">
        <f>SUM(D36:D39)</f>
        <v>0</v>
      </c>
      <c r="E35" s="154" t="e">
        <f>D35/D52</f>
        <v>#DIV/0!</v>
      </c>
      <c r="F35" s="132"/>
    </row>
    <row r="36" spans="1:6" ht="15.45" x14ac:dyDescent="0.4">
      <c r="A36" s="135" t="s">
        <v>29</v>
      </c>
      <c r="B36" s="133"/>
      <c r="C36" s="133"/>
      <c r="D36" s="136">
        <f>B36*C36</f>
        <v>0</v>
      </c>
      <c r="E36" s="205"/>
      <c r="F36" s="139"/>
    </row>
    <row r="37" spans="1:6" ht="15.45" x14ac:dyDescent="0.4">
      <c r="A37" s="135" t="s">
        <v>30</v>
      </c>
      <c r="B37" s="133"/>
      <c r="C37" s="133"/>
      <c r="D37" s="136">
        <f>B37*C37</f>
        <v>0</v>
      </c>
      <c r="E37" s="206"/>
      <c r="F37" s="139"/>
    </row>
    <row r="38" spans="1:6" ht="15.45" x14ac:dyDescent="0.4">
      <c r="A38" s="135" t="s">
        <v>31</v>
      </c>
      <c r="B38" s="133"/>
      <c r="C38" s="133"/>
      <c r="D38" s="136">
        <f>B38*C38</f>
        <v>0</v>
      </c>
      <c r="E38" s="206"/>
      <c r="F38" s="139"/>
    </row>
    <row r="39" spans="1:6" ht="15.45" x14ac:dyDescent="0.4">
      <c r="A39" s="135"/>
      <c r="B39" s="133"/>
      <c r="C39" s="133"/>
      <c r="D39" s="136">
        <f>B39*C39</f>
        <v>0</v>
      </c>
      <c r="E39" s="207"/>
      <c r="F39" s="139"/>
    </row>
    <row r="40" spans="1:6" ht="14.25" customHeight="1" x14ac:dyDescent="0.4">
      <c r="A40" s="142" t="s">
        <v>19</v>
      </c>
      <c r="B40" s="143"/>
      <c r="C40" s="143"/>
      <c r="D40" s="144">
        <f>SUM(D9,D15,D20,D25,D30,D35)</f>
        <v>0</v>
      </c>
      <c r="E40" s="145" t="e">
        <f>D40/D52</f>
        <v>#DIV/0!</v>
      </c>
      <c r="F40" s="146"/>
    </row>
    <row r="41" spans="1:6" ht="6" customHeight="1" x14ac:dyDescent="0.4">
      <c r="A41" s="141"/>
      <c r="B41" s="137"/>
      <c r="C41" s="137"/>
      <c r="D41" s="138"/>
      <c r="E41" s="147"/>
      <c r="F41" s="139"/>
    </row>
    <row r="42" spans="1:6" ht="14.25" customHeight="1" x14ac:dyDescent="0.4">
      <c r="A42" s="128" t="s">
        <v>20</v>
      </c>
      <c r="B42" s="129"/>
      <c r="C42" s="129"/>
      <c r="D42" s="130">
        <f>SUM(D43:D47)</f>
        <v>0</v>
      </c>
      <c r="E42" s="131" t="e">
        <f>D42/D52</f>
        <v>#DIV/0!</v>
      </c>
      <c r="F42" s="139"/>
    </row>
    <row r="43" spans="1:6" ht="14.25" customHeight="1" x14ac:dyDescent="0.4">
      <c r="A43" s="135"/>
      <c r="B43" s="133"/>
      <c r="C43" s="133"/>
      <c r="D43" s="136">
        <f t="shared" ref="D43:D46" si="2">B43*C43</f>
        <v>0</v>
      </c>
      <c r="E43" s="205"/>
      <c r="F43" s="139"/>
    </row>
    <row r="44" spans="1:6" ht="14.25" customHeight="1" x14ac:dyDescent="0.4">
      <c r="A44" s="135"/>
      <c r="B44" s="133"/>
      <c r="C44" s="133"/>
      <c r="D44" s="136">
        <f t="shared" si="2"/>
        <v>0</v>
      </c>
      <c r="E44" s="208"/>
      <c r="F44" s="139"/>
    </row>
    <row r="45" spans="1:6" ht="14.25" customHeight="1" x14ac:dyDescent="0.4">
      <c r="A45" s="135"/>
      <c r="B45" s="133"/>
      <c r="C45" s="133"/>
      <c r="D45" s="136">
        <f t="shared" si="2"/>
        <v>0</v>
      </c>
      <c r="E45" s="208"/>
      <c r="F45" s="139"/>
    </row>
    <row r="46" spans="1:6" ht="14.25" customHeight="1" x14ac:dyDescent="0.4">
      <c r="A46" s="135"/>
      <c r="B46" s="133"/>
      <c r="C46" s="133"/>
      <c r="D46" s="136">
        <f t="shared" si="2"/>
        <v>0</v>
      </c>
      <c r="E46" s="208"/>
      <c r="F46" s="139"/>
    </row>
    <row r="47" spans="1:6" ht="14.25" customHeight="1" x14ac:dyDescent="0.4">
      <c r="A47" s="135"/>
      <c r="B47" s="133"/>
      <c r="C47" s="133"/>
      <c r="D47" s="136">
        <f>B47*C47</f>
        <v>0</v>
      </c>
      <c r="E47" s="207"/>
      <c r="F47" s="139"/>
    </row>
    <row r="48" spans="1:6" ht="14.25" customHeight="1" x14ac:dyDescent="0.4">
      <c r="A48" s="128" t="s">
        <v>21</v>
      </c>
      <c r="B48" s="129"/>
      <c r="C48" s="129"/>
      <c r="D48" s="130">
        <f>SUM(D49:D50)</f>
        <v>0</v>
      </c>
      <c r="E48" s="131" t="e">
        <f>D48/D52</f>
        <v>#DIV/0!</v>
      </c>
      <c r="F48" s="132"/>
    </row>
    <row r="49" spans="1:6" ht="14.25" customHeight="1" x14ac:dyDescent="0.4">
      <c r="A49" s="135" t="s">
        <v>32</v>
      </c>
      <c r="B49" s="133"/>
      <c r="C49" s="133"/>
      <c r="D49" s="136">
        <f>B49*C49</f>
        <v>0</v>
      </c>
      <c r="E49" s="205"/>
      <c r="F49" s="155"/>
    </row>
    <row r="50" spans="1:6" ht="14.25" customHeight="1" x14ac:dyDescent="0.4">
      <c r="A50" s="135"/>
      <c r="B50" s="133"/>
      <c r="C50" s="133"/>
      <c r="D50" s="136">
        <f>B50*C50</f>
        <v>0</v>
      </c>
      <c r="E50" s="207"/>
      <c r="F50" s="155"/>
    </row>
    <row r="51" spans="1:6" ht="7.5" customHeight="1" thickBot="1" x14ac:dyDescent="0.45">
      <c r="A51" s="141"/>
      <c r="B51" s="137"/>
      <c r="C51" s="137"/>
      <c r="D51" s="148"/>
      <c r="E51" s="134"/>
      <c r="F51" s="156"/>
    </row>
    <row r="52" spans="1:6" ht="15.9" thickBot="1" x14ac:dyDescent="0.45">
      <c r="A52" s="149" t="s">
        <v>22</v>
      </c>
      <c r="B52" s="150"/>
      <c r="C52" s="150"/>
      <c r="D52" s="151">
        <f>SUM(D40,D42,D48)</f>
        <v>0</v>
      </c>
      <c r="E52" s="152"/>
      <c r="F52" s="153"/>
    </row>
  </sheetData>
  <mergeCells count="14">
    <mergeCell ref="A1:F1"/>
    <mergeCell ref="B3:D3"/>
    <mergeCell ref="B4:E4"/>
    <mergeCell ref="A6:A8"/>
    <mergeCell ref="B6:F7"/>
    <mergeCell ref="B2:F2"/>
    <mergeCell ref="E36:E39"/>
    <mergeCell ref="E43:E47"/>
    <mergeCell ref="E49:E50"/>
    <mergeCell ref="E10:E14"/>
    <mergeCell ref="E16:E19"/>
    <mergeCell ref="E21:E24"/>
    <mergeCell ref="E26:E29"/>
    <mergeCell ref="E31:E34"/>
  </mergeCells>
  <dataValidations count="1">
    <dataValidation type="list" allowBlank="1" showInputMessage="1" showErrorMessage="1" sqref="B2" xr:uid="{4BB0AA6B-50FC-4E9B-A9A0-085AB5CE9F3D}">
      <formula1>"Treatment and Services for Justice-Involved Individuals, Investment in the Treatment and Recovery Continuum of Care, Evidence-Based Prevention Programs"</formula1>
    </dataValidation>
  </dataValidations>
  <printOptions horizontalCentered="1" verticalCentered="1"/>
  <pageMargins left="0.25" right="0.25" top="0.5" bottom="0.75" header="0" footer="0"/>
  <pageSetup scale="41" orientation="landscape" r:id="rId1"/>
  <headerFooter>
    <oddFooter>&amp;L2023-24 COMMUNITY GRANT APPLICATION BUDGET | OPIOID SETTLEMENT FUNDS&amp;R&amp;P of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A3196-5A82-454A-87E6-F089C622F33F}">
  <sheetPr>
    <tabColor rgb="FFAFA0CD"/>
    <pageSetUpPr fitToPage="1"/>
  </sheetPr>
  <dimension ref="A1:F14"/>
  <sheetViews>
    <sheetView zoomScale="70" zoomScaleNormal="70" workbookViewId="0">
      <selection activeCell="D29" sqref="D29"/>
    </sheetView>
  </sheetViews>
  <sheetFormatPr defaultColWidth="8.640625" defaultRowHeight="14.15" x14ac:dyDescent="0.35"/>
  <cols>
    <col min="1" max="1" width="52" style="275" customWidth="1"/>
    <col min="2" max="2" width="20" style="275" customWidth="1"/>
    <col min="3" max="6" width="22" style="275" customWidth="1"/>
    <col min="7" max="16384" width="8.640625" style="275"/>
  </cols>
  <sheetData>
    <row r="1" spans="1:6" ht="23.25" customHeight="1" x14ac:dyDescent="0.35">
      <c r="A1" s="274" t="s">
        <v>87</v>
      </c>
      <c r="B1" s="274"/>
      <c r="C1" s="274"/>
      <c r="D1" s="274"/>
      <c r="E1" s="274"/>
      <c r="F1" s="274"/>
    </row>
    <row r="2" spans="1:6" ht="31.5" customHeight="1" x14ac:dyDescent="0.35">
      <c r="A2" s="276" t="s">
        <v>103</v>
      </c>
      <c r="B2" s="276"/>
      <c r="C2" s="276"/>
      <c r="D2" s="276"/>
      <c r="E2" s="276"/>
      <c r="F2" s="276"/>
    </row>
    <row r="3" spans="1:6" ht="23.25" customHeight="1" x14ac:dyDescent="0.35">
      <c r="A3" s="277" t="s">
        <v>88</v>
      </c>
      <c r="B3" s="278"/>
      <c r="C3" s="278"/>
      <c r="D3" s="278"/>
      <c r="E3" s="278"/>
      <c r="F3" s="278"/>
    </row>
    <row r="4" spans="1:6" ht="30" customHeight="1" x14ac:dyDescent="0.35">
      <c r="A4" s="279" t="s">
        <v>89</v>
      </c>
      <c r="B4" s="280"/>
      <c r="C4" s="280"/>
      <c r="D4" s="280"/>
      <c r="E4" s="280"/>
      <c r="F4" s="280"/>
    </row>
    <row r="5" spans="1:6" ht="30" customHeight="1" x14ac:dyDescent="0.35">
      <c r="A5" s="281"/>
      <c r="B5" s="280"/>
      <c r="C5" s="280"/>
      <c r="D5" s="280"/>
      <c r="E5" s="280"/>
      <c r="F5" s="280"/>
    </row>
    <row r="6" spans="1:6" ht="15.45" x14ac:dyDescent="0.4">
      <c r="A6" s="277" t="s">
        <v>90</v>
      </c>
      <c r="B6" s="282" t="str">
        <f>IF('[1]7.0 Proposed Budget'!B4="","",'[1]7.0 Proposed Budget'!B4)</f>
        <v/>
      </c>
    </row>
    <row r="8" spans="1:6" ht="23.25" customHeight="1" x14ac:dyDescent="0.35">
      <c r="A8" s="283" t="s">
        <v>91</v>
      </c>
      <c r="B8" s="284" t="s">
        <v>92</v>
      </c>
      <c r="C8" s="284" t="s">
        <v>93</v>
      </c>
      <c r="D8" s="284" t="s">
        <v>94</v>
      </c>
      <c r="E8" s="284" t="s">
        <v>95</v>
      </c>
      <c r="F8" s="284" t="s">
        <v>96</v>
      </c>
    </row>
    <row r="9" spans="1:6" ht="15" x14ac:dyDescent="0.35">
      <c r="A9" s="285" t="s">
        <v>97</v>
      </c>
      <c r="B9" s="286">
        <f>SUM(C9:F9)</f>
        <v>0</v>
      </c>
      <c r="C9" s="287"/>
      <c r="D9" s="287"/>
      <c r="E9" s="287"/>
      <c r="F9" s="287"/>
    </row>
    <row r="10" spans="1:6" ht="15" x14ac:dyDescent="0.35">
      <c r="A10" s="285" t="s">
        <v>98</v>
      </c>
      <c r="B10" s="286">
        <f>SUM(C10:F10)</f>
        <v>0</v>
      </c>
      <c r="C10" s="287"/>
      <c r="D10" s="287"/>
      <c r="E10" s="287"/>
      <c r="F10" s="287"/>
    </row>
    <row r="11" spans="1:6" ht="15.45" x14ac:dyDescent="0.4">
      <c r="A11" s="288" t="s">
        <v>99</v>
      </c>
      <c r="B11" s="289">
        <f>B9+B10</f>
        <v>0</v>
      </c>
      <c r="C11" s="289">
        <f>C9+C10</f>
        <v>0</v>
      </c>
      <c r="D11" s="289">
        <f>D9+D10</f>
        <v>0</v>
      </c>
      <c r="E11" s="289">
        <f>E9+E10</f>
        <v>0</v>
      </c>
      <c r="F11" s="289">
        <f>F9+F10</f>
        <v>0</v>
      </c>
    </row>
    <row r="12" spans="1:6" ht="48" customHeight="1" x14ac:dyDescent="0.35">
      <c r="A12" s="285" t="s">
        <v>100</v>
      </c>
      <c r="B12" s="290"/>
      <c r="C12" s="291"/>
      <c r="D12" s="291"/>
      <c r="E12" s="291"/>
      <c r="F12" s="291"/>
    </row>
    <row r="13" spans="1:6" ht="15" x14ac:dyDescent="0.35">
      <c r="A13" s="285" t="s">
        <v>101</v>
      </c>
      <c r="B13" s="286">
        <f>'[1]7.0 Proposed Budget'!D52</f>
        <v>0</v>
      </c>
      <c r="C13" s="290"/>
      <c r="D13" s="290"/>
      <c r="E13" s="290"/>
      <c r="F13" s="290"/>
    </row>
    <row r="14" spans="1:6" ht="30" x14ac:dyDescent="0.35">
      <c r="A14" s="285" t="s">
        <v>102</v>
      </c>
      <c r="B14" s="286">
        <f>B9-B13</f>
        <v>0</v>
      </c>
      <c r="C14" s="290"/>
      <c r="D14" s="290"/>
      <c r="E14" s="290"/>
      <c r="F14" s="290"/>
    </row>
  </sheetData>
  <mergeCells count="4">
    <mergeCell ref="A1:F1"/>
    <mergeCell ref="A2:F2"/>
    <mergeCell ref="B3:F3"/>
    <mergeCell ref="B4:F5"/>
  </mergeCells>
  <conditionalFormatting sqref="B14">
    <cfRule type="expression" dxfId="0" priority="1">
      <formula>ABS(B14)&gt;0.005</formula>
    </cfRule>
  </conditionalFormatting>
  <dataValidations count="1">
    <dataValidation type="list" allowBlank="1" sqref="B3" xr:uid="{680F5ADF-C87E-4FED-AE78-743A52DF9204}">
      <formula1>"Reimbursement of actual costs,Milestone-based payment,Advance payment,Combination"</formula1>
      <formula2>0</formula2>
    </dataValidation>
  </dataValidations>
  <pageMargins left="0.75" right="0.75" top="1" bottom="1" header="0.511811023622047" footer="0.511811023622047"/>
  <pageSetup scale="68" fitToHeight="0" orientation="landscape" horizontalDpi="300" verticalDpi="300" r:id="rId1"/>
  <headerFooter>
    <oddFooter>&amp;LAttachement B Cost Proposal &amp; Staffing Credentials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7ACD-D696-46C8-95F0-B54EF9194B31}">
  <sheetPr>
    <tabColor theme="4"/>
    <pageSetUpPr fitToPage="1"/>
  </sheetPr>
  <dimension ref="A1:F60"/>
  <sheetViews>
    <sheetView workbookViewId="0">
      <pane xSplit="1" ySplit="8" topLeftCell="D9" activePane="bottomRight" state="frozen"/>
      <selection pane="topRight" activeCell="B1" sqref="B1"/>
      <selection pane="bottomLeft" activeCell="A9" sqref="A9"/>
      <selection pane="bottomRight" activeCell="K12" sqref="K12"/>
    </sheetView>
  </sheetViews>
  <sheetFormatPr defaultColWidth="12.5703125" defaultRowHeight="15" customHeight="1" x14ac:dyDescent="0.4"/>
  <cols>
    <col min="1" max="1" width="49.7109375" style="59" customWidth="1"/>
    <col min="2" max="3" width="7.5703125" style="59" hidden="1" customWidth="1"/>
    <col min="4" max="4" width="18.0703125" style="59" customWidth="1"/>
    <col min="5" max="5" width="14.5" style="59" customWidth="1"/>
    <col min="6" max="6" width="46.5" style="59" customWidth="1"/>
    <col min="7" max="7" width="9" style="59" customWidth="1"/>
    <col min="8" max="20" width="8.5703125" style="59" customWidth="1"/>
    <col min="21" max="16384" width="12.5703125" style="59"/>
  </cols>
  <sheetData>
    <row r="1" spans="1:6" ht="23.25" customHeight="1" thickBot="1" x14ac:dyDescent="0.45">
      <c r="A1" s="224" t="s">
        <v>0</v>
      </c>
      <c r="B1" s="225"/>
      <c r="C1" s="225"/>
      <c r="D1" s="225"/>
      <c r="E1" s="225"/>
      <c r="F1" s="225"/>
    </row>
    <row r="2" spans="1:6" ht="23.25" customHeight="1" thickBot="1" x14ac:dyDescent="0.45">
      <c r="A2" s="60" t="s">
        <v>1</v>
      </c>
      <c r="C2" s="61"/>
      <c r="D2" s="226" t="s">
        <v>40</v>
      </c>
      <c r="E2" s="226"/>
      <c r="F2" s="226"/>
    </row>
    <row r="3" spans="1:6" ht="23.25" customHeight="1" thickBot="1" x14ac:dyDescent="0.45">
      <c r="A3" s="60" t="s">
        <v>2</v>
      </c>
      <c r="B3" s="227">
        <f>D60</f>
        <v>28412.54</v>
      </c>
      <c r="C3" s="228"/>
      <c r="D3" s="228"/>
      <c r="E3" s="62"/>
    </row>
    <row r="4" spans="1:6" ht="14.25" customHeight="1" x14ac:dyDescent="0.4">
      <c r="A4" s="63"/>
      <c r="B4" s="229"/>
      <c r="C4" s="230"/>
      <c r="D4" s="230"/>
      <c r="E4" s="230"/>
      <c r="F4" s="64"/>
    </row>
    <row r="5" spans="1:6" ht="3.75" customHeight="1" thickBot="1" x14ac:dyDescent="0.45">
      <c r="A5" s="65"/>
      <c r="B5" s="66"/>
      <c r="C5" s="66"/>
      <c r="D5" s="67"/>
      <c r="E5" s="67"/>
      <c r="F5" s="68"/>
    </row>
    <row r="6" spans="1:6" ht="16.5" customHeight="1" x14ac:dyDescent="0.4">
      <c r="A6" s="231"/>
      <c r="B6" s="233" t="s">
        <v>3</v>
      </c>
      <c r="C6" s="230"/>
      <c r="D6" s="230"/>
      <c r="E6" s="230"/>
      <c r="F6" s="234"/>
    </row>
    <row r="7" spans="1:6" ht="6.75" customHeight="1" thickBot="1" x14ac:dyDescent="0.45">
      <c r="A7" s="232"/>
      <c r="B7" s="235"/>
      <c r="C7" s="236"/>
      <c r="D7" s="236"/>
      <c r="E7" s="236"/>
      <c r="F7" s="237"/>
    </row>
    <row r="8" spans="1:6" ht="20.25" customHeight="1" x14ac:dyDescent="0.4">
      <c r="A8" s="232"/>
      <c r="B8" s="69" t="s">
        <v>4</v>
      </c>
      <c r="C8" s="69" t="s">
        <v>5</v>
      </c>
      <c r="D8" s="70" t="s">
        <v>6</v>
      </c>
      <c r="E8" s="71" t="s">
        <v>7</v>
      </c>
      <c r="F8" s="72" t="s">
        <v>8</v>
      </c>
    </row>
    <row r="9" spans="1:6" ht="14.25" customHeight="1" x14ac:dyDescent="0.4">
      <c r="A9" s="73" t="s">
        <v>9</v>
      </c>
      <c r="B9" s="74"/>
      <c r="C9" s="74"/>
      <c r="D9" s="75">
        <f>SUM(D10:D15)</f>
        <v>19357</v>
      </c>
      <c r="E9" s="18">
        <f>D9/D60</f>
        <v>0.68128368671016382</v>
      </c>
      <c r="F9" s="76"/>
    </row>
    <row r="10" spans="1:6" ht="14.6" x14ac:dyDescent="0.4">
      <c r="A10" s="77" t="s">
        <v>41</v>
      </c>
      <c r="B10" s="78"/>
      <c r="C10" s="78"/>
      <c r="D10" s="79">
        <v>13749</v>
      </c>
      <c r="E10" s="238"/>
      <c r="F10" s="241" t="s">
        <v>42</v>
      </c>
    </row>
    <row r="11" spans="1:6" ht="24" customHeight="1" x14ac:dyDescent="0.4">
      <c r="A11" s="77" t="s">
        <v>43</v>
      </c>
      <c r="B11" s="78"/>
      <c r="C11" s="78"/>
      <c r="D11" s="79">
        <v>2646</v>
      </c>
      <c r="E11" s="239"/>
      <c r="F11" s="242"/>
    </row>
    <row r="12" spans="1:6" ht="128.25" customHeight="1" x14ac:dyDescent="0.4">
      <c r="A12" s="77" t="s">
        <v>44</v>
      </c>
      <c r="B12" s="78"/>
      <c r="C12" s="78"/>
      <c r="D12" s="79">
        <v>2962</v>
      </c>
      <c r="E12" s="239"/>
      <c r="F12" s="242"/>
    </row>
    <row r="13" spans="1:6" ht="14.6" hidden="1" x14ac:dyDescent="0.4">
      <c r="A13" s="77"/>
      <c r="B13" s="78"/>
      <c r="C13" s="78"/>
      <c r="D13" s="79"/>
      <c r="E13" s="239"/>
      <c r="F13" s="242"/>
    </row>
    <row r="14" spans="1:6" ht="14.6" hidden="1" x14ac:dyDescent="0.4">
      <c r="A14" s="77"/>
      <c r="B14" s="82"/>
      <c r="C14" s="82"/>
      <c r="D14" s="79"/>
      <c r="E14" s="239"/>
      <c r="F14" s="242"/>
    </row>
    <row r="15" spans="1:6" ht="14.6" hidden="1" x14ac:dyDescent="0.4">
      <c r="A15" s="77"/>
      <c r="B15" s="84"/>
      <c r="C15" s="84"/>
      <c r="D15" s="79"/>
      <c r="E15" s="240"/>
      <c r="F15" s="243"/>
    </row>
    <row r="16" spans="1:6" ht="14.6" x14ac:dyDescent="0.4">
      <c r="A16" s="73" t="s">
        <v>10</v>
      </c>
      <c r="B16" s="74"/>
      <c r="C16" s="74"/>
      <c r="D16" s="75">
        <f>SUM(D17:D20)</f>
        <v>1652.54</v>
      </c>
      <c r="E16" s="18">
        <f>D16/D60</f>
        <v>5.816234662582085E-2</v>
      </c>
      <c r="F16" s="76"/>
    </row>
    <row r="17" spans="1:6" ht="14.6" x14ac:dyDescent="0.4">
      <c r="A17" s="86" t="s">
        <v>45</v>
      </c>
      <c r="B17" s="87"/>
      <c r="C17" s="87"/>
      <c r="D17" s="88">
        <v>500</v>
      </c>
      <c r="E17" s="238"/>
      <c r="F17" s="241" t="s">
        <v>46</v>
      </c>
    </row>
    <row r="18" spans="1:6" ht="14.6" x14ac:dyDescent="0.4">
      <c r="A18" s="86" t="s">
        <v>33</v>
      </c>
      <c r="B18" s="84"/>
      <c r="C18" s="84"/>
      <c r="D18" s="88">
        <f>SUM(36+84+120)</f>
        <v>240</v>
      </c>
      <c r="E18" s="244"/>
      <c r="F18" s="242"/>
    </row>
    <row r="19" spans="1:6" ht="14.6" x14ac:dyDescent="0.4">
      <c r="A19" s="86" t="s">
        <v>47</v>
      </c>
      <c r="B19" s="84"/>
      <c r="C19" s="84"/>
      <c r="D19" s="88">
        <v>912.54</v>
      </c>
      <c r="E19" s="244"/>
      <c r="F19" s="242"/>
    </row>
    <row r="20" spans="1:6" ht="14.6" hidden="1" x14ac:dyDescent="0.4">
      <c r="A20" s="86"/>
      <c r="B20" s="84"/>
      <c r="C20" s="84"/>
      <c r="D20" s="88"/>
      <c r="E20" s="244"/>
      <c r="F20" s="243"/>
    </row>
    <row r="21" spans="1:6" ht="14.6" hidden="1" x14ac:dyDescent="0.4">
      <c r="A21" s="89"/>
      <c r="B21" s="84"/>
      <c r="C21" s="84"/>
      <c r="D21" s="85"/>
      <c r="E21" s="90"/>
      <c r="F21" s="91"/>
    </row>
    <row r="22" spans="1:6" ht="14.6" hidden="1" x14ac:dyDescent="0.4">
      <c r="A22" s="73" t="s">
        <v>15</v>
      </c>
      <c r="B22" s="74"/>
      <c r="C22" s="74"/>
      <c r="D22" s="75">
        <f>SUM(D23:D26)</f>
        <v>0</v>
      </c>
      <c r="E22" s="18">
        <f>D22/D60</f>
        <v>0</v>
      </c>
      <c r="F22" s="76"/>
    </row>
    <row r="23" spans="1:6" ht="14.6" hidden="1" x14ac:dyDescent="0.4">
      <c r="A23" s="83"/>
      <c r="B23" s="87"/>
      <c r="C23" s="87"/>
      <c r="D23" s="88"/>
      <c r="E23" s="238"/>
      <c r="F23" s="241"/>
    </row>
    <row r="24" spans="1:6" ht="14.6" hidden="1" x14ac:dyDescent="0.4">
      <c r="A24" s="83"/>
      <c r="B24" s="87"/>
      <c r="C24" s="87"/>
      <c r="D24" s="88"/>
      <c r="E24" s="239"/>
      <c r="F24" s="242"/>
    </row>
    <row r="25" spans="1:6" ht="14.6" hidden="1" x14ac:dyDescent="0.4">
      <c r="A25" s="83"/>
      <c r="B25" s="87"/>
      <c r="C25" s="87"/>
      <c r="D25" s="88"/>
      <c r="E25" s="239"/>
      <c r="F25" s="242"/>
    </row>
    <row r="26" spans="1:6" ht="14.6" hidden="1" x14ac:dyDescent="0.4">
      <c r="A26" s="83"/>
      <c r="B26" s="84"/>
      <c r="C26" s="84"/>
      <c r="D26" s="88">
        <f>B26*C26</f>
        <v>0</v>
      </c>
      <c r="E26" s="239"/>
      <c r="F26" s="243"/>
    </row>
    <row r="27" spans="1:6" ht="14.6" x14ac:dyDescent="0.4">
      <c r="A27" s="73" t="s">
        <v>16</v>
      </c>
      <c r="B27" s="74"/>
      <c r="C27" s="74"/>
      <c r="D27" s="75">
        <f>SUM(D28:D32)</f>
        <v>500</v>
      </c>
      <c r="E27" s="18">
        <f>D27/D60</f>
        <v>1.759786347859079E-2</v>
      </c>
      <c r="F27" s="76"/>
    </row>
    <row r="28" spans="1:6" ht="14.6" x14ac:dyDescent="0.4">
      <c r="A28" s="92" t="s">
        <v>48</v>
      </c>
      <c r="B28" s="87"/>
      <c r="C28" s="87"/>
      <c r="D28" s="79">
        <v>500</v>
      </c>
      <c r="E28" s="238"/>
      <c r="F28" s="246"/>
    </row>
    <row r="29" spans="1:6" ht="14.6" x14ac:dyDescent="0.4">
      <c r="A29" s="92"/>
      <c r="B29" s="87"/>
      <c r="C29" s="87"/>
      <c r="D29" s="79"/>
      <c r="E29" s="239"/>
      <c r="F29" s="247"/>
    </row>
    <row r="30" spans="1:6" ht="14.6" hidden="1" x14ac:dyDescent="0.4">
      <c r="A30" s="113"/>
      <c r="B30" s="87"/>
      <c r="C30" s="87"/>
      <c r="D30" s="79"/>
      <c r="E30" s="239"/>
      <c r="F30" s="247"/>
    </row>
    <row r="31" spans="1:6" ht="14.6" hidden="1" x14ac:dyDescent="0.4">
      <c r="A31" s="86"/>
      <c r="B31" s="87"/>
      <c r="C31" s="87"/>
      <c r="D31" s="79"/>
      <c r="E31" s="239"/>
      <c r="F31" s="247"/>
    </row>
    <row r="32" spans="1:6" ht="27" hidden="1" customHeight="1" x14ac:dyDescent="0.4">
      <c r="A32" s="93"/>
      <c r="B32" s="84"/>
      <c r="C32" s="84"/>
      <c r="D32" s="88"/>
      <c r="E32" s="240"/>
      <c r="F32" s="248"/>
    </row>
    <row r="33" spans="1:6" ht="15.75" hidden="1" customHeight="1" x14ac:dyDescent="0.4">
      <c r="A33" s="73" t="s">
        <v>17</v>
      </c>
      <c r="B33" s="74"/>
      <c r="C33" s="74"/>
      <c r="D33" s="75">
        <f>SUM(D34:D36)</f>
        <v>0</v>
      </c>
      <c r="E33" s="18">
        <f>D33/D60</f>
        <v>0</v>
      </c>
      <c r="F33" s="76"/>
    </row>
    <row r="34" spans="1:6" ht="14.6" hidden="1" x14ac:dyDescent="0.4">
      <c r="A34" s="81"/>
      <c r="B34" s="87"/>
      <c r="C34" s="87"/>
      <c r="D34" s="88"/>
      <c r="E34" s="238"/>
      <c r="F34" s="241"/>
    </row>
    <row r="35" spans="1:6" ht="14.6" hidden="1" x14ac:dyDescent="0.4">
      <c r="A35" s="81"/>
      <c r="B35" s="87"/>
      <c r="C35" s="87"/>
      <c r="D35" s="88"/>
      <c r="E35" s="239"/>
      <c r="F35" s="242"/>
    </row>
    <row r="36" spans="1:6" ht="14.6" hidden="1" x14ac:dyDescent="0.4">
      <c r="A36" s="94"/>
      <c r="B36" s="87"/>
      <c r="C36" s="87"/>
      <c r="D36" s="88"/>
      <c r="E36" s="239"/>
      <c r="F36" s="242"/>
    </row>
    <row r="37" spans="1:6" ht="27.75" hidden="1" customHeight="1" x14ac:dyDescent="0.4">
      <c r="A37" s="86"/>
      <c r="B37" s="84"/>
      <c r="C37" s="84"/>
      <c r="D37" s="85"/>
      <c r="E37" s="240"/>
      <c r="F37" s="243"/>
    </row>
    <row r="38" spans="1:6" ht="14.6" x14ac:dyDescent="0.4">
      <c r="A38" s="73" t="s">
        <v>18</v>
      </c>
      <c r="B38" s="74"/>
      <c r="C38" s="74"/>
      <c r="D38" s="75">
        <f>SUM(D39:D43)</f>
        <v>4320</v>
      </c>
      <c r="E38" s="18">
        <f>D38/D60</f>
        <v>0.15204554045502444</v>
      </c>
      <c r="F38" s="76"/>
    </row>
    <row r="39" spans="1:6" ht="14.6" x14ac:dyDescent="0.4">
      <c r="A39" s="94" t="s">
        <v>49</v>
      </c>
      <c r="B39" s="87"/>
      <c r="C39" s="87"/>
      <c r="D39" s="79">
        <v>1700</v>
      </c>
      <c r="E39" s="238"/>
      <c r="F39" s="241" t="s">
        <v>50</v>
      </c>
    </row>
    <row r="40" spans="1:6" ht="27.75" customHeight="1" x14ac:dyDescent="0.4">
      <c r="A40" s="94" t="s">
        <v>51</v>
      </c>
      <c r="B40" s="84"/>
      <c r="C40" s="84"/>
      <c r="D40" s="79">
        <v>2620</v>
      </c>
      <c r="E40" s="239"/>
      <c r="F40" s="242"/>
    </row>
    <row r="41" spans="1:6" ht="14.6" x14ac:dyDescent="0.4">
      <c r="A41" s="94"/>
      <c r="B41" s="84"/>
      <c r="C41" s="84"/>
      <c r="D41" s="79"/>
      <c r="E41" s="239"/>
      <c r="F41" s="242"/>
    </row>
    <row r="42" spans="1:6" ht="14.6" x14ac:dyDescent="0.4">
      <c r="A42" s="95"/>
      <c r="B42" s="96"/>
      <c r="C42" s="96"/>
      <c r="D42" s="79"/>
      <c r="E42" s="239"/>
      <c r="F42" s="242"/>
    </row>
    <row r="43" spans="1:6" ht="160.5" customHeight="1" x14ac:dyDescent="0.4">
      <c r="A43" s="97"/>
      <c r="B43" s="84"/>
      <c r="C43" s="84"/>
      <c r="D43" s="79"/>
      <c r="E43" s="240"/>
      <c r="F43" s="243"/>
    </row>
    <row r="44" spans="1:6" ht="14.25" customHeight="1" x14ac:dyDescent="0.4">
      <c r="A44" s="98" t="s">
        <v>19</v>
      </c>
      <c r="B44" s="99"/>
      <c r="C44" s="99"/>
      <c r="D44" s="100">
        <f>SUM(D9,D16,D22,D27,D33,D38)</f>
        <v>25829.54</v>
      </c>
      <c r="E44" s="38">
        <f>D44/D60</f>
        <v>0.90908943726960001</v>
      </c>
      <c r="F44" s="101"/>
    </row>
    <row r="45" spans="1:6" ht="6" customHeight="1" x14ac:dyDescent="0.4">
      <c r="A45" s="89"/>
      <c r="B45" s="84"/>
      <c r="C45" s="84"/>
      <c r="D45" s="85"/>
      <c r="E45" s="40"/>
      <c r="F45" s="91"/>
    </row>
    <row r="46" spans="1:6" ht="14.25" hidden="1" customHeight="1" x14ac:dyDescent="0.4">
      <c r="A46" s="73" t="s">
        <v>20</v>
      </c>
      <c r="B46" s="74"/>
      <c r="C46" s="74"/>
      <c r="D46" s="75">
        <f>SUM(D47:D51)</f>
        <v>0</v>
      </c>
      <c r="E46" s="18">
        <f>D46/D60</f>
        <v>0</v>
      </c>
      <c r="F46" s="76"/>
    </row>
    <row r="47" spans="1:6" ht="14.25" hidden="1" customHeight="1" x14ac:dyDescent="0.4">
      <c r="B47" s="87"/>
      <c r="C47" s="87"/>
      <c r="D47" s="88"/>
      <c r="E47" s="238"/>
      <c r="F47" s="91"/>
    </row>
    <row r="48" spans="1:6" ht="14.25" hidden="1" customHeight="1" x14ac:dyDescent="0.4">
      <c r="B48" s="84"/>
      <c r="C48" s="84"/>
      <c r="D48" s="88"/>
      <c r="E48" s="239"/>
      <c r="F48" s="91"/>
    </row>
    <row r="49" spans="1:6" ht="14.25" hidden="1" customHeight="1" x14ac:dyDescent="0.4">
      <c r="B49" s="84"/>
      <c r="C49" s="84"/>
      <c r="D49" s="88"/>
      <c r="E49" s="239"/>
      <c r="F49" s="91"/>
    </row>
    <row r="50" spans="1:6" ht="14.25" hidden="1" customHeight="1" x14ac:dyDescent="0.4">
      <c r="A50" s="102"/>
      <c r="B50" s="84"/>
      <c r="C50" s="84"/>
      <c r="D50" s="88"/>
      <c r="E50" s="239"/>
      <c r="F50" s="91"/>
    </row>
    <row r="51" spans="1:6" ht="14.25" hidden="1" customHeight="1" x14ac:dyDescent="0.4">
      <c r="A51" s="103"/>
      <c r="B51" s="96"/>
      <c r="C51" s="96"/>
      <c r="D51" s="88">
        <f>B51*C51</f>
        <v>0</v>
      </c>
      <c r="E51" s="245"/>
      <c r="F51" s="91"/>
    </row>
    <row r="52" spans="1:6" ht="7.5" hidden="1" customHeight="1" x14ac:dyDescent="0.4">
      <c r="A52" s="89"/>
      <c r="B52" s="84"/>
      <c r="C52" s="84"/>
      <c r="D52" s="104"/>
      <c r="E52" s="80"/>
      <c r="F52" s="105"/>
    </row>
    <row r="53" spans="1:6" ht="14.25" customHeight="1" x14ac:dyDescent="0.4">
      <c r="A53" s="73" t="s">
        <v>21</v>
      </c>
      <c r="B53" s="74"/>
      <c r="C53" s="74"/>
      <c r="D53" s="75">
        <f>SUM(D54:D58)</f>
        <v>2583</v>
      </c>
      <c r="E53" s="18">
        <f>D53/D60</f>
        <v>9.0910562730400019E-2</v>
      </c>
      <c r="F53" s="76"/>
    </row>
    <row r="54" spans="1:6" ht="15.45" x14ac:dyDescent="0.4">
      <c r="A54" s="106" t="s">
        <v>52</v>
      </c>
      <c r="B54" s="78"/>
      <c r="C54" s="78"/>
      <c r="D54" s="79">
        <v>2583</v>
      </c>
      <c r="E54" s="238"/>
      <c r="F54" s="241" t="s">
        <v>53</v>
      </c>
    </row>
    <row r="55" spans="1:6" ht="15.45" x14ac:dyDescent="0.4">
      <c r="A55" s="107"/>
      <c r="B55" s="84"/>
      <c r="C55" s="84"/>
      <c r="D55" s="88"/>
      <c r="E55" s="239"/>
      <c r="F55" s="242"/>
    </row>
    <row r="56" spans="1:6" ht="15.45" x14ac:dyDescent="0.4">
      <c r="A56" s="107"/>
      <c r="B56" s="84"/>
      <c r="C56" s="84"/>
      <c r="D56" s="88"/>
      <c r="E56" s="239"/>
      <c r="F56" s="242"/>
    </row>
    <row r="57" spans="1:6" ht="15" hidden="1" customHeight="1" x14ac:dyDescent="0.4">
      <c r="A57" s="86"/>
      <c r="B57" s="84"/>
      <c r="C57" s="84"/>
      <c r="D57" s="88"/>
      <c r="E57" s="239"/>
      <c r="F57" s="242"/>
    </row>
    <row r="58" spans="1:6" ht="15" hidden="1" customHeight="1" x14ac:dyDescent="0.4">
      <c r="A58" s="86"/>
      <c r="B58" s="96"/>
      <c r="C58" s="96"/>
      <c r="D58" s="88">
        <f>B58*C58</f>
        <v>0</v>
      </c>
      <c r="E58" s="245"/>
      <c r="F58" s="243"/>
    </row>
    <row r="59" spans="1:6" ht="7.5" customHeight="1" thickBot="1" x14ac:dyDescent="0.45">
      <c r="A59" s="89"/>
      <c r="B59" s="84"/>
      <c r="C59" s="84"/>
      <c r="D59" s="104"/>
      <c r="E59" s="80"/>
      <c r="F59" s="105"/>
    </row>
    <row r="60" spans="1:6" thickBot="1" x14ac:dyDescent="0.45">
      <c r="A60" s="108" t="s">
        <v>22</v>
      </c>
      <c r="B60" s="109"/>
      <c r="C60" s="109"/>
      <c r="D60" s="110">
        <f>SUM(D44,D46,D53)</f>
        <v>28412.54</v>
      </c>
      <c r="E60" s="111"/>
      <c r="F60" s="112"/>
    </row>
  </sheetData>
  <mergeCells count="21">
    <mergeCell ref="E47:E51"/>
    <mergeCell ref="E54:E58"/>
    <mergeCell ref="F54:F58"/>
    <mergeCell ref="E28:E32"/>
    <mergeCell ref="F28:F32"/>
    <mergeCell ref="E34:E37"/>
    <mergeCell ref="F34:F37"/>
    <mergeCell ref="E39:E43"/>
    <mergeCell ref="F39:F43"/>
    <mergeCell ref="E10:E15"/>
    <mergeCell ref="F10:F15"/>
    <mergeCell ref="E17:E20"/>
    <mergeCell ref="F17:F20"/>
    <mergeCell ref="E23:E26"/>
    <mergeCell ref="F23:F26"/>
    <mergeCell ref="A1:F1"/>
    <mergeCell ref="D2:F2"/>
    <mergeCell ref="B3:D3"/>
    <mergeCell ref="B4:E4"/>
    <mergeCell ref="A6:A8"/>
    <mergeCell ref="B6:F7"/>
  </mergeCells>
  <printOptions horizontalCentered="1" verticalCentered="1"/>
  <pageMargins left="0.25" right="0.25" top="0.5" bottom="0.75" header="0" footer="0"/>
  <pageSetup scale="43" orientation="landscape" r:id="rId1"/>
  <headerFooter>
    <oddFooter>&amp;L2023-24 COMMUNITY GRANT APPLICATION BUDGET | OPIOID SETTLEMENT FUNDS&amp;R&amp;P of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88BD1-7D48-4E61-B2E7-585B2DDE71DB}">
  <sheetPr>
    <tabColor theme="4"/>
    <pageSetUpPr fitToPage="1"/>
  </sheetPr>
  <dimension ref="A1:F60"/>
  <sheetViews>
    <sheetView workbookViewId="0">
      <pane xSplit="1" ySplit="8" topLeftCell="D38" activePane="bottomRight" state="frozen"/>
      <selection pane="topRight" activeCell="B1" sqref="B1"/>
      <selection pane="bottomLeft" activeCell="A9" sqref="A9"/>
      <selection pane="bottomRight" activeCell="L44" sqref="L44"/>
    </sheetView>
  </sheetViews>
  <sheetFormatPr defaultColWidth="12.5703125" defaultRowHeight="15" customHeight="1" x14ac:dyDescent="0.4"/>
  <cols>
    <col min="1" max="1" width="49.7109375" style="1" customWidth="1"/>
    <col min="2" max="3" width="7.5703125" style="1" hidden="1" customWidth="1"/>
    <col min="4" max="4" width="18.0703125" style="1" customWidth="1"/>
    <col min="5" max="5" width="14.5" style="1" customWidth="1"/>
    <col min="6" max="6" width="46.5" style="1" customWidth="1"/>
    <col min="7" max="7" width="9" style="1" customWidth="1"/>
    <col min="8" max="20" width="8.5703125" style="1" customWidth="1"/>
    <col min="21" max="16384" width="12.5703125" style="1"/>
  </cols>
  <sheetData>
    <row r="1" spans="1:6" ht="23.25" customHeight="1" thickBot="1" x14ac:dyDescent="0.45">
      <c r="A1" s="260" t="s">
        <v>0</v>
      </c>
      <c r="B1" s="261"/>
      <c r="C1" s="261"/>
      <c r="D1" s="261"/>
      <c r="E1" s="261"/>
      <c r="F1" s="261"/>
    </row>
    <row r="2" spans="1:6" ht="23.25" customHeight="1" thickBot="1" x14ac:dyDescent="0.45">
      <c r="A2" s="2" t="s">
        <v>1</v>
      </c>
      <c r="C2" s="3"/>
      <c r="D2" s="262" t="s">
        <v>23</v>
      </c>
      <c r="E2" s="262"/>
      <c r="F2" s="262"/>
    </row>
    <row r="3" spans="1:6" ht="23.25" customHeight="1" thickBot="1" x14ac:dyDescent="0.45">
      <c r="A3" s="2" t="s">
        <v>2</v>
      </c>
      <c r="B3" s="263">
        <f>D60</f>
        <v>34200</v>
      </c>
      <c r="C3" s="264"/>
      <c r="D3" s="264"/>
      <c r="E3" s="4"/>
    </row>
    <row r="4" spans="1:6" ht="14.25" customHeight="1" x14ac:dyDescent="0.4">
      <c r="A4" s="5"/>
      <c r="B4" s="265"/>
      <c r="C4" s="266"/>
      <c r="D4" s="266"/>
      <c r="E4" s="266"/>
      <c r="F4" s="6"/>
    </row>
    <row r="5" spans="1:6" ht="3.75" customHeight="1" thickBot="1" x14ac:dyDescent="0.45">
      <c r="A5" s="7"/>
      <c r="B5" s="8"/>
      <c r="C5" s="8"/>
      <c r="D5" s="9"/>
      <c r="E5" s="9"/>
      <c r="F5" s="10"/>
    </row>
    <row r="6" spans="1:6" ht="16.5" customHeight="1" x14ac:dyDescent="0.4">
      <c r="A6" s="267"/>
      <c r="B6" s="269" t="s">
        <v>3</v>
      </c>
      <c r="C6" s="266"/>
      <c r="D6" s="266"/>
      <c r="E6" s="266"/>
      <c r="F6" s="270"/>
    </row>
    <row r="7" spans="1:6" ht="6.75" customHeight="1" thickBot="1" x14ac:dyDescent="0.45">
      <c r="A7" s="268"/>
      <c r="B7" s="271"/>
      <c r="C7" s="272"/>
      <c r="D7" s="272"/>
      <c r="E7" s="272"/>
      <c r="F7" s="273"/>
    </row>
    <row r="8" spans="1:6" ht="20.25" customHeight="1" x14ac:dyDescent="0.4">
      <c r="A8" s="268"/>
      <c r="B8" s="11" t="s">
        <v>4</v>
      </c>
      <c r="C8" s="11" t="s">
        <v>5</v>
      </c>
      <c r="D8" s="12" t="s">
        <v>6</v>
      </c>
      <c r="E8" s="13" t="s">
        <v>7</v>
      </c>
      <c r="F8" s="14" t="s">
        <v>8</v>
      </c>
    </row>
    <row r="9" spans="1:6" ht="14.25" hidden="1" customHeight="1" x14ac:dyDescent="0.4">
      <c r="A9" s="15" t="s">
        <v>9</v>
      </c>
      <c r="B9" s="16"/>
      <c r="C9" s="16"/>
      <c r="D9" s="17">
        <f>SUM(D10:D15)</f>
        <v>0</v>
      </c>
      <c r="E9" s="18">
        <f>D9/D60</f>
        <v>0</v>
      </c>
      <c r="F9" s="19"/>
    </row>
    <row r="10" spans="1:6" ht="14.6" hidden="1" x14ac:dyDescent="0.4">
      <c r="A10" s="49"/>
      <c r="B10" s="50"/>
      <c r="C10" s="50"/>
      <c r="D10" s="22"/>
      <c r="E10" s="249"/>
      <c r="F10" s="252"/>
    </row>
    <row r="11" spans="1:6" ht="14.6" hidden="1" x14ac:dyDescent="0.4">
      <c r="A11" s="49"/>
      <c r="B11" s="50"/>
      <c r="C11" s="50"/>
      <c r="D11" s="22"/>
      <c r="E11" s="250"/>
      <c r="F11" s="253"/>
    </row>
    <row r="12" spans="1:6" ht="14.6" hidden="1" x14ac:dyDescent="0.4">
      <c r="A12" s="49"/>
      <c r="B12" s="50"/>
      <c r="C12" s="50"/>
      <c r="D12" s="22"/>
      <c r="E12" s="250"/>
      <c r="F12" s="253"/>
    </row>
    <row r="13" spans="1:6" ht="14.6" hidden="1" x14ac:dyDescent="0.4">
      <c r="A13" s="49"/>
      <c r="B13" s="50"/>
      <c r="C13" s="50"/>
      <c r="D13" s="22"/>
      <c r="E13" s="250"/>
      <c r="F13" s="253"/>
    </row>
    <row r="14" spans="1:6" ht="14.6" hidden="1" x14ac:dyDescent="0.4">
      <c r="A14" s="49"/>
      <c r="B14" s="51"/>
      <c r="C14" s="51"/>
      <c r="D14" s="22"/>
      <c r="E14" s="250"/>
      <c r="F14" s="253"/>
    </row>
    <row r="15" spans="1:6" ht="14.6" hidden="1" x14ac:dyDescent="0.4">
      <c r="A15" s="49"/>
      <c r="B15" s="26"/>
      <c r="C15" s="26"/>
      <c r="D15" s="22"/>
      <c r="E15" s="255"/>
      <c r="F15" s="254"/>
    </row>
    <row r="16" spans="1:6" ht="14.6" hidden="1" x14ac:dyDescent="0.4">
      <c r="A16" s="15" t="s">
        <v>10</v>
      </c>
      <c r="B16" s="16"/>
      <c r="C16" s="16"/>
      <c r="D16" s="17">
        <f>SUM(D17:D20)</f>
        <v>0</v>
      </c>
      <c r="E16" s="18">
        <f>D16/D60</f>
        <v>0</v>
      </c>
      <c r="F16" s="19"/>
    </row>
    <row r="17" spans="1:6" ht="14.6" hidden="1" x14ac:dyDescent="0.4">
      <c r="A17" s="32"/>
      <c r="B17" s="21"/>
      <c r="C17" s="21"/>
      <c r="D17" s="25"/>
      <c r="E17" s="249"/>
      <c r="F17" s="252"/>
    </row>
    <row r="18" spans="1:6" ht="14.6" hidden="1" x14ac:dyDescent="0.4">
      <c r="A18" s="32"/>
      <c r="B18" s="26"/>
      <c r="C18" s="26"/>
      <c r="D18" s="25"/>
      <c r="E18" s="259"/>
      <c r="F18" s="253"/>
    </row>
    <row r="19" spans="1:6" ht="14.6" hidden="1" x14ac:dyDescent="0.4">
      <c r="A19" s="32"/>
      <c r="B19" s="26"/>
      <c r="C19" s="26"/>
      <c r="D19" s="25"/>
      <c r="E19" s="259"/>
      <c r="F19" s="253"/>
    </row>
    <row r="20" spans="1:6" ht="14.6" hidden="1" x14ac:dyDescent="0.4">
      <c r="A20" s="32"/>
      <c r="B20" s="26"/>
      <c r="C20" s="26"/>
      <c r="D20" s="25"/>
      <c r="E20" s="259"/>
      <c r="F20" s="254"/>
    </row>
    <row r="21" spans="1:6" ht="14.6" hidden="1" x14ac:dyDescent="0.4">
      <c r="A21" s="29"/>
      <c r="B21" s="26"/>
      <c r="C21" s="26"/>
      <c r="D21" s="27"/>
      <c r="E21" s="30"/>
      <c r="F21" s="28"/>
    </row>
    <row r="22" spans="1:6" ht="14.6" hidden="1" x14ac:dyDescent="0.4">
      <c r="A22" s="15" t="s">
        <v>15</v>
      </c>
      <c r="B22" s="16"/>
      <c r="C22" s="16"/>
      <c r="D22" s="17">
        <f>SUM(D23:D26)</f>
        <v>0</v>
      </c>
      <c r="E22" s="18">
        <f>D22/D60</f>
        <v>0</v>
      </c>
      <c r="F22" s="19"/>
    </row>
    <row r="23" spans="1:6" ht="14.6" hidden="1" x14ac:dyDescent="0.4">
      <c r="A23" s="24"/>
      <c r="B23" s="21"/>
      <c r="C23" s="21"/>
      <c r="D23" s="25"/>
      <c r="E23" s="249"/>
      <c r="F23" s="252"/>
    </row>
    <row r="24" spans="1:6" ht="14.6" hidden="1" x14ac:dyDescent="0.4">
      <c r="A24" s="24"/>
      <c r="B24" s="21"/>
      <c r="C24" s="21"/>
      <c r="D24" s="25"/>
      <c r="E24" s="250"/>
      <c r="F24" s="253"/>
    </row>
    <row r="25" spans="1:6" ht="14.6" hidden="1" x14ac:dyDescent="0.4">
      <c r="A25" s="24"/>
      <c r="B25" s="21"/>
      <c r="C25" s="21"/>
      <c r="D25" s="25"/>
      <c r="E25" s="250"/>
      <c r="F25" s="253"/>
    </row>
    <row r="26" spans="1:6" ht="65.25" hidden="1" customHeight="1" x14ac:dyDescent="0.4">
      <c r="A26" s="24"/>
      <c r="B26" s="26"/>
      <c r="C26" s="26"/>
      <c r="D26" s="25">
        <f>B26*C26</f>
        <v>0</v>
      </c>
      <c r="E26" s="250"/>
      <c r="F26" s="254"/>
    </row>
    <row r="27" spans="1:6" ht="14.6" hidden="1" x14ac:dyDescent="0.4">
      <c r="A27" s="15" t="s">
        <v>16</v>
      </c>
      <c r="B27" s="16"/>
      <c r="C27" s="16"/>
      <c r="D27" s="17">
        <f>SUM(D28:D32)</f>
        <v>0</v>
      </c>
      <c r="E27" s="18">
        <f>D27/D60</f>
        <v>0</v>
      </c>
      <c r="F27" s="19"/>
    </row>
    <row r="28" spans="1:6" ht="14.6" hidden="1" x14ac:dyDescent="0.4">
      <c r="A28" s="20"/>
      <c r="B28" s="21"/>
      <c r="C28" s="21"/>
      <c r="D28" s="22"/>
      <c r="E28" s="249"/>
      <c r="F28" s="256"/>
    </row>
    <row r="29" spans="1:6" ht="14.6" hidden="1" x14ac:dyDescent="0.4">
      <c r="A29" s="20"/>
      <c r="B29" s="21"/>
      <c r="C29" s="21"/>
      <c r="D29" s="22"/>
      <c r="E29" s="250"/>
      <c r="F29" s="257"/>
    </row>
    <row r="30" spans="1:6" ht="14.6" hidden="1" x14ac:dyDescent="0.4">
      <c r="A30" s="52"/>
      <c r="B30" s="21"/>
      <c r="C30" s="21"/>
      <c r="D30" s="22"/>
      <c r="E30" s="250"/>
      <c r="F30" s="257"/>
    </row>
    <row r="31" spans="1:6" ht="14.6" hidden="1" x14ac:dyDescent="0.4">
      <c r="A31" s="32"/>
      <c r="B31" s="21"/>
      <c r="C31" s="21"/>
      <c r="D31" s="22"/>
      <c r="E31" s="250"/>
      <c r="F31" s="257"/>
    </row>
    <row r="32" spans="1:6" ht="14.6" hidden="1" x14ac:dyDescent="0.4">
      <c r="A32" s="31"/>
      <c r="B32" s="26"/>
      <c r="C32" s="26"/>
      <c r="D32" s="25"/>
      <c r="E32" s="255"/>
      <c r="F32" s="258"/>
    </row>
    <row r="33" spans="1:6" ht="15.75" hidden="1" customHeight="1" x14ac:dyDescent="0.4">
      <c r="A33" s="15" t="s">
        <v>17</v>
      </c>
      <c r="B33" s="16"/>
      <c r="C33" s="16"/>
      <c r="D33" s="17">
        <f>SUM(D34:D36)</f>
        <v>0</v>
      </c>
      <c r="E33" s="18">
        <f>D33/D60</f>
        <v>0</v>
      </c>
      <c r="F33" s="19"/>
    </row>
    <row r="34" spans="1:6" ht="14.6" hidden="1" x14ac:dyDescent="0.4">
      <c r="A34" s="53"/>
      <c r="B34" s="21"/>
      <c r="C34" s="21"/>
      <c r="D34" s="25"/>
      <c r="E34" s="249"/>
      <c r="F34" s="252"/>
    </row>
    <row r="35" spans="1:6" ht="14.6" hidden="1" x14ac:dyDescent="0.4">
      <c r="A35" s="53"/>
      <c r="B35" s="21"/>
      <c r="C35" s="21"/>
      <c r="D35" s="25"/>
      <c r="E35" s="250"/>
      <c r="F35" s="253"/>
    </row>
    <row r="36" spans="1:6" ht="14.6" hidden="1" x14ac:dyDescent="0.4">
      <c r="A36" s="54"/>
      <c r="B36" s="21"/>
      <c r="C36" s="21"/>
      <c r="D36" s="25"/>
      <c r="E36" s="250"/>
      <c r="F36" s="253"/>
    </row>
    <row r="37" spans="1:6" ht="14.6" hidden="1" x14ac:dyDescent="0.4">
      <c r="A37" s="32"/>
      <c r="B37" s="26"/>
      <c r="C37" s="26"/>
      <c r="D37" s="27"/>
      <c r="E37" s="255"/>
      <c r="F37" s="254"/>
    </row>
    <row r="38" spans="1:6" ht="14.6" x14ac:dyDescent="0.4">
      <c r="A38" s="15" t="s">
        <v>18</v>
      </c>
      <c r="B38" s="16"/>
      <c r="C38" s="16"/>
      <c r="D38" s="17">
        <f>SUM(D39:D43)</f>
        <v>34200</v>
      </c>
      <c r="E38" s="18">
        <f>D38/D60</f>
        <v>1</v>
      </c>
      <c r="F38" s="19"/>
    </row>
    <row r="39" spans="1:6" ht="14.6" x14ac:dyDescent="0.4">
      <c r="A39" s="54" t="s">
        <v>24</v>
      </c>
      <c r="B39" s="21"/>
      <c r="C39" s="21"/>
      <c r="D39" s="22">
        <v>4750</v>
      </c>
      <c r="E39" s="249"/>
      <c r="F39" s="252" t="s">
        <v>25</v>
      </c>
    </row>
    <row r="40" spans="1:6" ht="14.6" x14ac:dyDescent="0.4">
      <c r="A40" s="54" t="s">
        <v>26</v>
      </c>
      <c r="B40" s="26"/>
      <c r="C40" s="26"/>
      <c r="D40" s="22">
        <v>29450</v>
      </c>
      <c r="E40" s="250"/>
      <c r="F40" s="253"/>
    </row>
    <row r="41" spans="1:6" ht="14.6" x14ac:dyDescent="0.4">
      <c r="A41" s="54"/>
      <c r="B41" s="26"/>
      <c r="C41" s="26"/>
      <c r="D41" s="22"/>
      <c r="E41" s="250"/>
      <c r="F41" s="253"/>
    </row>
    <row r="42" spans="1:6" ht="14.6" x14ac:dyDescent="0.4">
      <c r="A42" s="55"/>
      <c r="B42" s="34"/>
      <c r="C42" s="34"/>
      <c r="D42" s="22"/>
      <c r="E42" s="250"/>
      <c r="F42" s="253"/>
    </row>
    <row r="43" spans="1:6" ht="14.6" x14ac:dyDescent="0.4">
      <c r="A43" s="56"/>
      <c r="B43" s="26"/>
      <c r="C43" s="26"/>
      <c r="D43" s="22"/>
      <c r="E43" s="255"/>
      <c r="F43" s="254"/>
    </row>
    <row r="44" spans="1:6" ht="14.25" customHeight="1" x14ac:dyDescent="0.4">
      <c r="A44" s="35" t="s">
        <v>19</v>
      </c>
      <c r="B44" s="36"/>
      <c r="C44" s="36"/>
      <c r="D44" s="37">
        <f>SUM(D9,D16,D22,D27,D33,D38)</f>
        <v>34200</v>
      </c>
      <c r="E44" s="38">
        <f>D44/D60</f>
        <v>1</v>
      </c>
      <c r="F44" s="39"/>
    </row>
    <row r="45" spans="1:6" ht="6" customHeight="1" x14ac:dyDescent="0.4">
      <c r="A45" s="29"/>
      <c r="B45" s="26"/>
      <c r="C45" s="26"/>
      <c r="D45" s="27"/>
      <c r="E45" s="40"/>
      <c r="F45" s="28"/>
    </row>
    <row r="46" spans="1:6" ht="14.25" hidden="1" customHeight="1" x14ac:dyDescent="0.4">
      <c r="A46" s="15" t="s">
        <v>20</v>
      </c>
      <c r="B46" s="16"/>
      <c r="C46" s="16"/>
      <c r="D46" s="17">
        <f>SUM(D47:D51)</f>
        <v>0</v>
      </c>
      <c r="E46" s="18">
        <f>D46/D60</f>
        <v>0</v>
      </c>
      <c r="F46" s="19"/>
    </row>
    <row r="47" spans="1:6" ht="14.25" hidden="1" customHeight="1" x14ac:dyDescent="0.4">
      <c r="B47" s="21"/>
      <c r="C47" s="21"/>
      <c r="D47" s="25"/>
      <c r="E47" s="249"/>
      <c r="F47" s="28"/>
    </row>
    <row r="48" spans="1:6" ht="14.25" hidden="1" customHeight="1" x14ac:dyDescent="0.4">
      <c r="B48" s="26"/>
      <c r="C48" s="26"/>
      <c r="D48" s="25"/>
      <c r="E48" s="250"/>
      <c r="F48" s="28"/>
    </row>
    <row r="49" spans="1:6" ht="14.25" hidden="1" customHeight="1" x14ac:dyDescent="0.4">
      <c r="B49" s="26"/>
      <c r="C49" s="26"/>
      <c r="D49" s="25"/>
      <c r="E49" s="250"/>
      <c r="F49" s="28"/>
    </row>
    <row r="50" spans="1:6" ht="14.25" hidden="1" customHeight="1" x14ac:dyDescent="0.4">
      <c r="A50" s="41"/>
      <c r="B50" s="26"/>
      <c r="C50" s="26"/>
      <c r="D50" s="25"/>
      <c r="E50" s="250"/>
      <c r="F50" s="28"/>
    </row>
    <row r="51" spans="1:6" ht="14.25" hidden="1" customHeight="1" x14ac:dyDescent="0.4">
      <c r="A51" s="33"/>
      <c r="B51" s="34"/>
      <c r="C51" s="34"/>
      <c r="D51" s="25">
        <f>B51*C51</f>
        <v>0</v>
      </c>
      <c r="E51" s="251"/>
      <c r="F51" s="28"/>
    </row>
    <row r="52" spans="1:6" ht="7.5" hidden="1" customHeight="1" x14ac:dyDescent="0.4">
      <c r="A52" s="29"/>
      <c r="B52" s="26"/>
      <c r="C52" s="26"/>
      <c r="D52" s="42"/>
      <c r="E52" s="23"/>
      <c r="F52" s="43"/>
    </row>
    <row r="53" spans="1:6" ht="14.25" hidden="1" customHeight="1" x14ac:dyDescent="0.4">
      <c r="A53" s="15" t="s">
        <v>21</v>
      </c>
      <c r="B53" s="16"/>
      <c r="C53" s="16"/>
      <c r="D53" s="17">
        <f>SUM(D54:D58)</f>
        <v>0</v>
      </c>
      <c r="E53" s="18">
        <f>D53/D60</f>
        <v>0</v>
      </c>
      <c r="F53" s="19"/>
    </row>
    <row r="54" spans="1:6" ht="15.45" hidden="1" x14ac:dyDescent="0.4">
      <c r="A54" s="57"/>
      <c r="B54" s="50"/>
      <c r="C54" s="50"/>
      <c r="D54" s="22"/>
      <c r="E54" s="249"/>
      <c r="F54" s="252"/>
    </row>
    <row r="55" spans="1:6" ht="15.45" hidden="1" x14ac:dyDescent="0.4">
      <c r="A55" s="58"/>
      <c r="B55" s="26"/>
      <c r="C55" s="26"/>
      <c r="D55" s="25"/>
      <c r="E55" s="250"/>
      <c r="F55" s="253"/>
    </row>
    <row r="56" spans="1:6" ht="15.45" hidden="1" x14ac:dyDescent="0.4">
      <c r="A56" s="58"/>
      <c r="B56" s="26"/>
      <c r="C56" s="26"/>
      <c r="D56" s="25"/>
      <c r="E56" s="250"/>
      <c r="F56" s="253"/>
    </row>
    <row r="57" spans="1:6" ht="15" hidden="1" customHeight="1" x14ac:dyDescent="0.4">
      <c r="A57" s="32"/>
      <c r="B57" s="26"/>
      <c r="C57" s="26"/>
      <c r="D57" s="25"/>
      <c r="E57" s="250"/>
      <c r="F57" s="253"/>
    </row>
    <row r="58" spans="1:6" ht="15" hidden="1" customHeight="1" x14ac:dyDescent="0.4">
      <c r="A58" s="32"/>
      <c r="B58" s="34"/>
      <c r="C58" s="34"/>
      <c r="D58" s="25">
        <f>B58*C58</f>
        <v>0</v>
      </c>
      <c r="E58" s="251"/>
      <c r="F58" s="254"/>
    </row>
    <row r="59" spans="1:6" ht="7.5" customHeight="1" thickBot="1" x14ac:dyDescent="0.45">
      <c r="A59" s="29"/>
      <c r="B59" s="26"/>
      <c r="C59" s="26"/>
      <c r="D59" s="42"/>
      <c r="E59" s="23"/>
      <c r="F59" s="43"/>
    </row>
    <row r="60" spans="1:6" thickBot="1" x14ac:dyDescent="0.45">
      <c r="A60" s="44" t="s">
        <v>22</v>
      </c>
      <c r="B60" s="45"/>
      <c r="C60" s="45"/>
      <c r="D60" s="46">
        <f>SUM(D44,D46,D53)</f>
        <v>34200</v>
      </c>
      <c r="E60" s="47"/>
      <c r="F60" s="48"/>
    </row>
  </sheetData>
  <mergeCells count="21">
    <mergeCell ref="A1:F1"/>
    <mergeCell ref="D2:F2"/>
    <mergeCell ref="B3:D3"/>
    <mergeCell ref="B4:E4"/>
    <mergeCell ref="A6:A8"/>
    <mergeCell ref="B6:F7"/>
    <mergeCell ref="E10:E15"/>
    <mergeCell ref="F10:F15"/>
    <mergeCell ref="E17:E20"/>
    <mergeCell ref="F17:F20"/>
    <mergeCell ref="E23:E26"/>
    <mergeCell ref="F23:F26"/>
    <mergeCell ref="E47:E51"/>
    <mergeCell ref="E54:E58"/>
    <mergeCell ref="F54:F58"/>
    <mergeCell ref="E28:E32"/>
    <mergeCell ref="F28:F32"/>
    <mergeCell ref="E34:E37"/>
    <mergeCell ref="F34:F37"/>
    <mergeCell ref="E39:E43"/>
    <mergeCell ref="F39:F43"/>
  </mergeCells>
  <printOptions horizontalCentered="1" verticalCentered="1"/>
  <pageMargins left="0.25" right="0.25" top="0.5" bottom="0.75" header="0" footer="0"/>
  <pageSetup scale="71" orientation="landscape" r:id="rId1"/>
  <headerFooter>
    <oddFooter>&amp;L2023-24 COMMUNITY GRANT APPLICATION BUDGET | OPIOID SETTLEMENT FUNDS&amp;R&amp;P of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526F0-B563-4AA0-8AE8-F34D9FCB3BC2}">
  <sheetPr>
    <tabColor theme="4"/>
    <pageSetUpPr fitToPage="1"/>
  </sheetPr>
  <dimension ref="A1:F60"/>
  <sheetViews>
    <sheetView workbookViewId="0">
      <pane xSplit="1" ySplit="8" topLeftCell="D9" activePane="bottomRight" state="frozen"/>
      <selection pane="topRight" activeCell="B1" sqref="B1"/>
      <selection pane="bottomLeft" activeCell="A9" sqref="A9"/>
      <selection pane="bottomRight" activeCell="J12" sqref="J12"/>
    </sheetView>
  </sheetViews>
  <sheetFormatPr defaultColWidth="12.5703125" defaultRowHeight="15" customHeight="1" x14ac:dyDescent="0.4"/>
  <cols>
    <col min="1" max="1" width="49.7109375" style="59" customWidth="1"/>
    <col min="2" max="3" width="7.5703125" style="59" hidden="1" customWidth="1"/>
    <col min="4" max="4" width="18.0703125" style="59" customWidth="1"/>
    <col min="5" max="5" width="14.5" style="59" customWidth="1"/>
    <col min="6" max="6" width="46.5" style="59" customWidth="1"/>
    <col min="7" max="7" width="9" style="59" customWidth="1"/>
    <col min="8" max="20" width="8.5703125" style="59" customWidth="1"/>
    <col min="21" max="16384" width="12.5703125" style="59"/>
  </cols>
  <sheetData>
    <row r="1" spans="1:6" ht="23.25" customHeight="1" thickBot="1" x14ac:dyDescent="0.45">
      <c r="A1" s="224" t="s">
        <v>0</v>
      </c>
      <c r="B1" s="225"/>
      <c r="C1" s="225"/>
      <c r="D1" s="225"/>
      <c r="E1" s="225"/>
      <c r="F1" s="225"/>
    </row>
    <row r="2" spans="1:6" ht="23.25" customHeight="1" thickBot="1" x14ac:dyDescent="0.45">
      <c r="A2" s="60" t="s">
        <v>1</v>
      </c>
      <c r="C2" s="61"/>
      <c r="D2" s="226" t="s">
        <v>56</v>
      </c>
      <c r="E2" s="226"/>
      <c r="F2" s="226"/>
    </row>
    <row r="3" spans="1:6" ht="23.25" customHeight="1" thickBot="1" x14ac:dyDescent="0.45">
      <c r="A3" s="60" t="s">
        <v>2</v>
      </c>
      <c r="B3" s="227">
        <f>D60</f>
        <v>35000</v>
      </c>
      <c r="C3" s="228"/>
      <c r="D3" s="228"/>
      <c r="E3" s="62"/>
    </row>
    <row r="4" spans="1:6" ht="14.25" customHeight="1" x14ac:dyDescent="0.4">
      <c r="A4" s="63"/>
      <c r="B4" s="229"/>
      <c r="C4" s="230"/>
      <c r="D4" s="230"/>
      <c r="E4" s="230"/>
      <c r="F4" s="64"/>
    </row>
    <row r="5" spans="1:6" ht="3.75" customHeight="1" thickBot="1" x14ac:dyDescent="0.45">
      <c r="A5" s="65"/>
      <c r="B5" s="66"/>
      <c r="C5" s="66"/>
      <c r="D5" s="67"/>
      <c r="E5" s="67"/>
      <c r="F5" s="68"/>
    </row>
    <row r="6" spans="1:6" ht="16.5" customHeight="1" x14ac:dyDescent="0.4">
      <c r="A6" s="231"/>
      <c r="B6" s="233" t="s">
        <v>3</v>
      </c>
      <c r="C6" s="230"/>
      <c r="D6" s="230"/>
      <c r="E6" s="230"/>
      <c r="F6" s="234"/>
    </row>
    <row r="7" spans="1:6" ht="6.75" customHeight="1" thickBot="1" x14ac:dyDescent="0.45">
      <c r="A7" s="232"/>
      <c r="B7" s="235"/>
      <c r="C7" s="236"/>
      <c r="D7" s="236"/>
      <c r="E7" s="236"/>
      <c r="F7" s="237"/>
    </row>
    <row r="8" spans="1:6" ht="20.25" customHeight="1" x14ac:dyDescent="0.4">
      <c r="A8" s="232"/>
      <c r="B8" s="69" t="s">
        <v>4</v>
      </c>
      <c r="C8" s="69" t="s">
        <v>5</v>
      </c>
      <c r="D8" s="70" t="s">
        <v>6</v>
      </c>
      <c r="E8" s="71" t="s">
        <v>7</v>
      </c>
      <c r="F8" s="72" t="s">
        <v>8</v>
      </c>
    </row>
    <row r="9" spans="1:6" ht="14.25" customHeight="1" x14ac:dyDescent="0.4">
      <c r="A9" s="73" t="s">
        <v>9</v>
      </c>
      <c r="B9" s="74"/>
      <c r="C9" s="74"/>
      <c r="D9" s="75">
        <f>SUM(D10:D15)</f>
        <v>30000</v>
      </c>
      <c r="E9" s="18">
        <f>D9/D60</f>
        <v>0.8571428571428571</v>
      </c>
      <c r="F9" s="76"/>
    </row>
    <row r="10" spans="1:6" ht="14.6" x14ac:dyDescent="0.4">
      <c r="A10" s="77" t="s">
        <v>34</v>
      </c>
      <c r="B10" s="78"/>
      <c r="C10" s="78"/>
      <c r="D10" s="79">
        <v>18000</v>
      </c>
      <c r="E10" s="238"/>
      <c r="F10" s="241" t="s">
        <v>35</v>
      </c>
    </row>
    <row r="11" spans="1:6" ht="21" customHeight="1" x14ac:dyDescent="0.4">
      <c r="A11" s="77" t="s">
        <v>36</v>
      </c>
      <c r="B11" s="78"/>
      <c r="C11" s="78"/>
      <c r="D11" s="79">
        <v>12000</v>
      </c>
      <c r="E11" s="239"/>
      <c r="F11" s="242"/>
    </row>
    <row r="12" spans="1:6" ht="181.5" customHeight="1" x14ac:dyDescent="0.4">
      <c r="A12" s="77"/>
      <c r="B12" s="78"/>
      <c r="C12" s="78"/>
      <c r="D12" s="79"/>
      <c r="E12" s="239"/>
      <c r="F12" s="242"/>
    </row>
    <row r="13" spans="1:6" ht="14.6" hidden="1" x14ac:dyDescent="0.4">
      <c r="A13" s="77"/>
      <c r="B13" s="78"/>
      <c r="C13" s="78"/>
      <c r="D13" s="79"/>
      <c r="E13" s="239"/>
      <c r="F13" s="242"/>
    </row>
    <row r="14" spans="1:6" ht="14.6" hidden="1" x14ac:dyDescent="0.4">
      <c r="A14" s="77"/>
      <c r="B14" s="82"/>
      <c r="C14" s="82"/>
      <c r="D14" s="79"/>
      <c r="E14" s="239"/>
      <c r="F14" s="242"/>
    </row>
    <row r="15" spans="1:6" ht="14.6" hidden="1" x14ac:dyDescent="0.4">
      <c r="A15" s="77"/>
      <c r="B15" s="84"/>
      <c r="C15" s="84"/>
      <c r="D15" s="79"/>
      <c r="E15" s="240"/>
      <c r="F15" s="243"/>
    </row>
    <row r="16" spans="1:6" ht="14.6" hidden="1" x14ac:dyDescent="0.4">
      <c r="A16" s="73" t="s">
        <v>10</v>
      </c>
      <c r="B16" s="74"/>
      <c r="C16" s="74"/>
      <c r="D16" s="75">
        <f>SUM(D17:D20)</f>
        <v>0</v>
      </c>
      <c r="E16" s="18">
        <f>D16/D60</f>
        <v>0</v>
      </c>
      <c r="F16" s="76"/>
    </row>
    <row r="17" spans="1:6" ht="14.6" hidden="1" x14ac:dyDescent="0.4">
      <c r="A17" s="86"/>
      <c r="B17" s="87"/>
      <c r="C17" s="87"/>
      <c r="D17" s="88"/>
      <c r="E17" s="238"/>
      <c r="F17" s="241"/>
    </row>
    <row r="18" spans="1:6" ht="14.6" hidden="1" x14ac:dyDescent="0.4">
      <c r="A18" s="86"/>
      <c r="B18" s="84"/>
      <c r="C18" s="84"/>
      <c r="D18" s="88"/>
      <c r="E18" s="244"/>
      <c r="F18" s="242"/>
    </row>
    <row r="19" spans="1:6" ht="14.6" hidden="1" x14ac:dyDescent="0.4">
      <c r="A19" s="86"/>
      <c r="B19" s="84"/>
      <c r="C19" s="84"/>
      <c r="D19" s="88"/>
      <c r="E19" s="244"/>
      <c r="F19" s="242"/>
    </row>
    <row r="20" spans="1:6" ht="14.6" hidden="1" x14ac:dyDescent="0.4">
      <c r="A20" s="86"/>
      <c r="B20" s="84"/>
      <c r="C20" s="84"/>
      <c r="D20" s="88"/>
      <c r="E20" s="244"/>
      <c r="F20" s="243"/>
    </row>
    <row r="21" spans="1:6" ht="14.6" hidden="1" x14ac:dyDescent="0.4">
      <c r="A21" s="89"/>
      <c r="B21" s="84"/>
      <c r="C21" s="84"/>
      <c r="D21" s="85"/>
      <c r="E21" s="90"/>
      <c r="F21" s="91"/>
    </row>
    <row r="22" spans="1:6" ht="14.6" x14ac:dyDescent="0.4">
      <c r="A22" s="73" t="s">
        <v>15</v>
      </c>
      <c r="B22" s="74"/>
      <c r="C22" s="74"/>
      <c r="D22" s="75">
        <f>SUM(D23:D26)</f>
        <v>2000</v>
      </c>
      <c r="E22" s="18">
        <f>D22/D60</f>
        <v>5.7142857142857141E-2</v>
      </c>
      <c r="F22" s="76"/>
    </row>
    <row r="23" spans="1:6" ht="14.6" x14ac:dyDescent="0.4">
      <c r="A23" s="83" t="s">
        <v>37</v>
      </c>
      <c r="B23" s="87"/>
      <c r="C23" s="87"/>
      <c r="D23" s="88">
        <v>2000</v>
      </c>
      <c r="E23" s="238"/>
      <c r="F23" s="241" t="s">
        <v>54</v>
      </c>
    </row>
    <row r="24" spans="1:6" ht="14.6" x14ac:dyDescent="0.4">
      <c r="A24" s="83"/>
      <c r="B24" s="87"/>
      <c r="C24" s="87"/>
      <c r="D24" s="88"/>
      <c r="E24" s="239"/>
      <c r="F24" s="242"/>
    </row>
    <row r="25" spans="1:6" ht="23.25" customHeight="1" x14ac:dyDescent="0.4">
      <c r="A25" s="83"/>
      <c r="B25" s="87"/>
      <c r="C25" s="87"/>
      <c r="D25" s="88"/>
      <c r="E25" s="239"/>
      <c r="F25" s="242"/>
    </row>
    <row r="26" spans="1:6" ht="65.25" customHeight="1" x14ac:dyDescent="0.4">
      <c r="A26" s="83"/>
      <c r="B26" s="84"/>
      <c r="C26" s="84"/>
      <c r="D26" s="88">
        <f>B26*C26</f>
        <v>0</v>
      </c>
      <c r="E26" s="239"/>
      <c r="F26" s="243"/>
    </row>
    <row r="27" spans="1:6" ht="14.6" x14ac:dyDescent="0.4">
      <c r="A27" s="73" t="s">
        <v>16</v>
      </c>
      <c r="B27" s="74"/>
      <c r="C27" s="74"/>
      <c r="D27" s="75">
        <f>SUM(D28:D32)</f>
        <v>3000</v>
      </c>
      <c r="E27" s="18">
        <f>D27/D60</f>
        <v>8.5714285714285715E-2</v>
      </c>
      <c r="F27" s="76"/>
    </row>
    <row r="28" spans="1:6" ht="14.6" x14ac:dyDescent="0.4">
      <c r="A28" s="92" t="s">
        <v>38</v>
      </c>
      <c r="B28" s="87"/>
      <c r="C28" s="87"/>
      <c r="D28" s="79">
        <v>1500</v>
      </c>
      <c r="E28" s="238"/>
      <c r="F28" s="246" t="s">
        <v>55</v>
      </c>
    </row>
    <row r="29" spans="1:6" ht="14.6" x14ac:dyDescent="0.4">
      <c r="A29" s="92" t="s">
        <v>39</v>
      </c>
      <c r="B29" s="87"/>
      <c r="C29" s="87"/>
      <c r="D29" s="79">
        <v>1500</v>
      </c>
      <c r="E29" s="239"/>
      <c r="F29" s="247"/>
    </row>
    <row r="30" spans="1:6" ht="14.6" x14ac:dyDescent="0.4">
      <c r="A30" s="113"/>
      <c r="B30" s="87"/>
      <c r="C30" s="87"/>
      <c r="D30" s="79"/>
      <c r="E30" s="239"/>
      <c r="F30" s="247"/>
    </row>
    <row r="31" spans="1:6" ht="14.6" x14ac:dyDescent="0.4">
      <c r="A31" s="86"/>
      <c r="B31" s="87"/>
      <c r="C31" s="87"/>
      <c r="D31" s="79"/>
      <c r="E31" s="239"/>
      <c r="F31" s="247"/>
    </row>
    <row r="32" spans="1:6" ht="21" customHeight="1" x14ac:dyDescent="0.4">
      <c r="A32" s="93"/>
      <c r="B32" s="84"/>
      <c r="C32" s="84"/>
      <c r="D32" s="88"/>
      <c r="E32" s="240"/>
      <c r="F32" s="248"/>
    </row>
    <row r="33" spans="1:6" ht="15.75" hidden="1" customHeight="1" x14ac:dyDescent="0.4">
      <c r="A33" s="73" t="s">
        <v>17</v>
      </c>
      <c r="B33" s="74"/>
      <c r="C33" s="74"/>
      <c r="D33" s="75">
        <f>SUM(D34:D36)</f>
        <v>0</v>
      </c>
      <c r="E33" s="18">
        <f>D33/D60</f>
        <v>0</v>
      </c>
      <c r="F33" s="76"/>
    </row>
    <row r="34" spans="1:6" ht="14.6" hidden="1" x14ac:dyDescent="0.4">
      <c r="A34" s="81"/>
      <c r="B34" s="87"/>
      <c r="C34" s="87"/>
      <c r="D34" s="88"/>
      <c r="E34" s="238"/>
      <c r="F34" s="241"/>
    </row>
    <row r="35" spans="1:6" ht="14.6" hidden="1" x14ac:dyDescent="0.4">
      <c r="A35" s="81"/>
      <c r="B35" s="87"/>
      <c r="C35" s="87"/>
      <c r="D35" s="88"/>
      <c r="E35" s="239"/>
      <c r="F35" s="242"/>
    </row>
    <row r="36" spans="1:6" ht="14.6" hidden="1" x14ac:dyDescent="0.4">
      <c r="A36" s="94"/>
      <c r="B36" s="87"/>
      <c r="C36" s="87"/>
      <c r="D36" s="88"/>
      <c r="E36" s="239"/>
      <c r="F36" s="242"/>
    </row>
    <row r="37" spans="1:6" ht="36" hidden="1" customHeight="1" x14ac:dyDescent="0.4">
      <c r="A37" s="86"/>
      <c r="B37" s="84"/>
      <c r="C37" s="84"/>
      <c r="D37" s="85"/>
      <c r="E37" s="240"/>
      <c r="F37" s="243"/>
    </row>
    <row r="38" spans="1:6" ht="14.6" hidden="1" x14ac:dyDescent="0.4">
      <c r="A38" s="73" t="s">
        <v>18</v>
      </c>
      <c r="B38" s="74"/>
      <c r="C38" s="74"/>
      <c r="D38" s="75">
        <f>SUM(D39:D43)</f>
        <v>0</v>
      </c>
      <c r="E38" s="18">
        <f>D38/D60</f>
        <v>0</v>
      </c>
      <c r="F38" s="76"/>
    </row>
    <row r="39" spans="1:6" ht="14.6" hidden="1" x14ac:dyDescent="0.4">
      <c r="A39" s="94"/>
      <c r="B39" s="87"/>
      <c r="C39" s="87"/>
      <c r="D39" s="79"/>
      <c r="E39" s="238"/>
      <c r="F39" s="241"/>
    </row>
    <row r="40" spans="1:6" ht="14.6" hidden="1" x14ac:dyDescent="0.4">
      <c r="A40" s="94"/>
      <c r="B40" s="84"/>
      <c r="C40" s="84"/>
      <c r="D40" s="79"/>
      <c r="E40" s="239"/>
      <c r="F40" s="242"/>
    </row>
    <row r="41" spans="1:6" ht="14.6" hidden="1" x14ac:dyDescent="0.4">
      <c r="A41" s="94"/>
      <c r="B41" s="84"/>
      <c r="C41" s="84"/>
      <c r="D41" s="79"/>
      <c r="E41" s="239"/>
      <c r="F41" s="242"/>
    </row>
    <row r="42" spans="1:6" ht="14.6" hidden="1" x14ac:dyDescent="0.4">
      <c r="A42" s="95"/>
      <c r="B42" s="96"/>
      <c r="C42" s="96"/>
      <c r="D42" s="79"/>
      <c r="E42" s="239"/>
      <c r="F42" s="242"/>
    </row>
    <row r="43" spans="1:6" ht="14.6" hidden="1" x14ac:dyDescent="0.4">
      <c r="A43" s="97"/>
      <c r="B43" s="84"/>
      <c r="C43" s="84"/>
      <c r="D43" s="79"/>
      <c r="E43" s="240"/>
      <c r="F43" s="243"/>
    </row>
    <row r="44" spans="1:6" ht="14.25" customHeight="1" x14ac:dyDescent="0.4">
      <c r="A44" s="98" t="s">
        <v>19</v>
      </c>
      <c r="B44" s="99"/>
      <c r="C44" s="99"/>
      <c r="D44" s="100">
        <f>SUM(D9,D16,D22,D27,D33,D38)</f>
        <v>35000</v>
      </c>
      <c r="E44" s="38">
        <f>D44/D60</f>
        <v>1</v>
      </c>
      <c r="F44" s="101"/>
    </row>
    <row r="45" spans="1:6" ht="6" customHeight="1" x14ac:dyDescent="0.4">
      <c r="A45" s="89"/>
      <c r="B45" s="84"/>
      <c r="C45" s="84"/>
      <c r="D45" s="85"/>
      <c r="E45" s="40"/>
      <c r="F45" s="91"/>
    </row>
    <row r="46" spans="1:6" ht="14.25" hidden="1" customHeight="1" x14ac:dyDescent="0.4">
      <c r="A46" s="73" t="s">
        <v>20</v>
      </c>
      <c r="B46" s="74"/>
      <c r="C46" s="74"/>
      <c r="D46" s="75">
        <f>SUM(D47:D51)</f>
        <v>0</v>
      </c>
      <c r="E46" s="18">
        <f>D46/D60</f>
        <v>0</v>
      </c>
      <c r="F46" s="76"/>
    </row>
    <row r="47" spans="1:6" ht="14.25" hidden="1" customHeight="1" x14ac:dyDescent="0.4">
      <c r="B47" s="87"/>
      <c r="C47" s="87"/>
      <c r="D47" s="88"/>
      <c r="E47" s="238"/>
      <c r="F47" s="91"/>
    </row>
    <row r="48" spans="1:6" ht="14.25" hidden="1" customHeight="1" x14ac:dyDescent="0.4">
      <c r="B48" s="84"/>
      <c r="C48" s="84"/>
      <c r="D48" s="88"/>
      <c r="E48" s="239"/>
      <c r="F48" s="91"/>
    </row>
    <row r="49" spans="1:6" ht="14.25" hidden="1" customHeight="1" x14ac:dyDescent="0.4">
      <c r="B49" s="84"/>
      <c r="C49" s="84"/>
      <c r="D49" s="88"/>
      <c r="E49" s="239"/>
      <c r="F49" s="91"/>
    </row>
    <row r="50" spans="1:6" ht="14.25" hidden="1" customHeight="1" x14ac:dyDescent="0.4">
      <c r="A50" s="102"/>
      <c r="B50" s="84"/>
      <c r="C50" s="84"/>
      <c r="D50" s="88"/>
      <c r="E50" s="239"/>
      <c r="F50" s="91"/>
    </row>
    <row r="51" spans="1:6" ht="14.25" hidden="1" customHeight="1" x14ac:dyDescent="0.4">
      <c r="A51" s="103"/>
      <c r="B51" s="96"/>
      <c r="C51" s="96"/>
      <c r="D51" s="88">
        <f>B51*C51</f>
        <v>0</v>
      </c>
      <c r="E51" s="245"/>
      <c r="F51" s="91"/>
    </row>
    <row r="52" spans="1:6" ht="7.5" hidden="1" customHeight="1" x14ac:dyDescent="0.4">
      <c r="A52" s="89"/>
      <c r="B52" s="84"/>
      <c r="C52" s="84"/>
      <c r="D52" s="104"/>
      <c r="E52" s="80"/>
      <c r="F52" s="105"/>
    </row>
    <row r="53" spans="1:6" ht="14.25" hidden="1" customHeight="1" x14ac:dyDescent="0.4">
      <c r="A53" s="73" t="s">
        <v>21</v>
      </c>
      <c r="B53" s="74"/>
      <c r="C53" s="74"/>
      <c r="D53" s="75">
        <f>SUM(D54:D58)</f>
        <v>0</v>
      </c>
      <c r="E53" s="18">
        <f>D53/D60</f>
        <v>0</v>
      </c>
      <c r="F53" s="76"/>
    </row>
    <row r="54" spans="1:6" ht="15.45" hidden="1" x14ac:dyDescent="0.4">
      <c r="A54" s="106"/>
      <c r="B54" s="78"/>
      <c r="C54" s="78"/>
      <c r="D54" s="79"/>
      <c r="E54" s="238"/>
      <c r="F54" s="241"/>
    </row>
    <row r="55" spans="1:6" ht="15.45" hidden="1" x14ac:dyDescent="0.4">
      <c r="A55" s="107"/>
      <c r="B55" s="84"/>
      <c r="C55" s="84"/>
      <c r="D55" s="88"/>
      <c r="E55" s="239"/>
      <c r="F55" s="242"/>
    </row>
    <row r="56" spans="1:6" ht="15.45" hidden="1" x14ac:dyDescent="0.4">
      <c r="A56" s="107"/>
      <c r="B56" s="84"/>
      <c r="C56" s="84"/>
      <c r="D56" s="88"/>
      <c r="E56" s="239"/>
      <c r="F56" s="242"/>
    </row>
    <row r="57" spans="1:6" ht="15" hidden="1" customHeight="1" x14ac:dyDescent="0.4">
      <c r="A57" s="86"/>
      <c r="B57" s="84"/>
      <c r="C57" s="84"/>
      <c r="D57" s="88"/>
      <c r="E57" s="239"/>
      <c r="F57" s="242"/>
    </row>
    <row r="58" spans="1:6" ht="15" hidden="1" customHeight="1" x14ac:dyDescent="0.4">
      <c r="A58" s="86"/>
      <c r="B58" s="96"/>
      <c r="C58" s="96"/>
      <c r="D58" s="88">
        <f>B58*C58</f>
        <v>0</v>
      </c>
      <c r="E58" s="245"/>
      <c r="F58" s="243"/>
    </row>
    <row r="59" spans="1:6" ht="7.5" customHeight="1" thickBot="1" x14ac:dyDescent="0.45">
      <c r="A59" s="89"/>
      <c r="B59" s="84"/>
      <c r="C59" s="84"/>
      <c r="D59" s="104"/>
      <c r="E59" s="80"/>
      <c r="F59" s="105"/>
    </row>
    <row r="60" spans="1:6" thickBot="1" x14ac:dyDescent="0.45">
      <c r="A60" s="108" t="s">
        <v>22</v>
      </c>
      <c r="B60" s="109"/>
      <c r="C60" s="109"/>
      <c r="D60" s="110">
        <f>SUM(D44,D46,D53)</f>
        <v>35000</v>
      </c>
      <c r="E60" s="111"/>
      <c r="F60" s="112"/>
    </row>
  </sheetData>
  <mergeCells count="21">
    <mergeCell ref="A1:F1"/>
    <mergeCell ref="D2:F2"/>
    <mergeCell ref="B3:D3"/>
    <mergeCell ref="B4:E4"/>
    <mergeCell ref="A6:A8"/>
    <mergeCell ref="B6:F7"/>
    <mergeCell ref="E10:E15"/>
    <mergeCell ref="F10:F15"/>
    <mergeCell ref="E17:E20"/>
    <mergeCell ref="F17:F20"/>
    <mergeCell ref="E23:E26"/>
    <mergeCell ref="F23:F26"/>
    <mergeCell ref="E47:E51"/>
    <mergeCell ref="E54:E58"/>
    <mergeCell ref="F54:F58"/>
    <mergeCell ref="E28:E32"/>
    <mergeCell ref="F28:F32"/>
    <mergeCell ref="E34:E37"/>
    <mergeCell ref="F34:F37"/>
    <mergeCell ref="E39:E43"/>
    <mergeCell ref="F39:F43"/>
  </mergeCells>
  <printOptions horizontalCentered="1" verticalCentered="1"/>
  <pageMargins left="0.25" right="0.25" top="0.5" bottom="0.75" header="0" footer="0"/>
  <pageSetup scale="47" orientation="landscape" r:id="rId1"/>
  <headerFooter>
    <oddFooter>&amp;L2023-24 COMMUNITY GRANT APPLICATION BUDGET | OPIOID SETTLEMENT FUNDS&amp;R&amp;P of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3.1.6 Key Personnel</vt:lpstr>
      <vt:lpstr>7.0 Proposed Budget</vt:lpstr>
      <vt:lpstr>7.2 Quarterly Cash Needs</vt:lpstr>
      <vt:lpstr>USD-CPCM</vt:lpstr>
      <vt:lpstr>Washed Clean</vt:lpstr>
      <vt:lpstr>Wellsprings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 Batlzer</dc:creator>
  <cp:lastModifiedBy>Bre Baltzer</cp:lastModifiedBy>
  <cp:lastPrinted>2026-09-14T19:05:53Z</cp:lastPrinted>
  <dcterms:created xsi:type="dcterms:W3CDTF">2025-02-26T17:25:28Z</dcterms:created>
  <dcterms:modified xsi:type="dcterms:W3CDTF">2026-10-27T21:10:10Z</dcterms:modified>
</cp:coreProperties>
</file>